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Олеся\Desktop\ЛС и ИМН\2022\Протокола 2022г\"/>
    </mc:Choice>
  </mc:AlternateContent>
  <bookViews>
    <workbookView xWindow="0" yWindow="0" windowWidth="15345" windowHeight="4575"/>
  </bookViews>
  <sheets>
    <sheet name="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_xlnm._FilterDatabase" localSheetId="0" hidden="1">МИ!$A$5:$R$5</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МИ!$A$1:$N$33</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M24" i="1" l="1"/>
  <c r="I24" i="1"/>
  <c r="K23" i="1" l="1"/>
  <c r="K24" i="1" s="1"/>
  <c r="K16" i="1"/>
  <c r="I13" i="1"/>
  <c r="G23" i="1" l="1"/>
  <c r="E18" i="1"/>
  <c r="G13" i="1" l="1"/>
  <c r="G8" i="1" l="1"/>
  <c r="G7" i="1" l="1"/>
  <c r="G16" i="1"/>
  <c r="G14" i="1"/>
  <c r="G21" i="1"/>
  <c r="G22" i="1"/>
  <c r="G18" i="1"/>
  <c r="F20" i="1"/>
  <c r="G20" i="1" s="1"/>
  <c r="F19" i="1"/>
  <c r="G19" i="1" s="1"/>
  <c r="G10" i="1"/>
  <c r="G11" i="1"/>
  <c r="G9" i="1"/>
  <c r="E12" i="1"/>
  <c r="G12" i="1" s="1"/>
  <c r="G24" i="1" l="1"/>
</calcChain>
</file>

<file path=xl/sharedStrings.xml><?xml version="1.0" encoding="utf-8"?>
<sst xmlns="http://schemas.openxmlformats.org/spreadsheetml/2006/main" count="73" uniqueCount="61">
  <si>
    <t>Приложение 1</t>
  </si>
  <si>
    <t>Перечень закупаемых товаров</t>
  </si>
  <si>
    <t>№ Лота</t>
  </si>
  <si>
    <t>Наименование лота</t>
  </si>
  <si>
    <t>Ед изм</t>
  </si>
  <si>
    <t>Кол-во</t>
  </si>
  <si>
    <t>Цена, тенге</t>
  </si>
  <si>
    <t>Сумма, тенге</t>
  </si>
  <si>
    <t>ИТОГО:</t>
  </si>
  <si>
    <t>* \примечание:</t>
  </si>
  <si>
    <t>Описание лекарственного средства и медицинского изделия (краткая характеристика)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</si>
  <si>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</si>
  <si>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Медицинские изделия</t>
  </si>
  <si>
    <t>штука</t>
  </si>
  <si>
    <t>Гастростомическая трубка с раздельными портами для питания и доставки медикаментов размер 18</t>
  </si>
  <si>
    <t>Гастростомическая трубка с раздельными портами для питания и доставки медикаментов размер 16</t>
  </si>
  <si>
    <t>Гастростомическая трубка с раздельными портами для питания и доставки медикаментов размер 20</t>
  </si>
  <si>
    <t>Гастростoмическая трубка показана пациентам, нуждающимся в непрерывном энтеральном питании. Материал - медицинский силикон. Универсальный порт для введения питания. Порт для введения лекарств. Внешний фиксатор типа SECUR-LOK. Силиконовый внутри желудочный баллон для фиксации трубки. Конический дистальный наконечник. Дистальный наконечник утоплен при рекомендуемом объеме баллона с не утопленным наконечником. Ренген непроницаемая полоса. Гамма-стерилизация.  размер 20</t>
  </si>
  <si>
    <t>Гастростoмическая трубка показана пациентам, нуждающимся в непрерывном энтеральном питании. Материал - медицинский силикон. Универсальный порт для введения питания. Порт для введения лекарств. Внешний фиксатор типа SECUR-LOK. Силиконовый внутри желудочный баллон для фиксации трубки. Конический дистальный наконечник. Дистальный наконечник утоплен при рекомендуемом объеме баллона с не утопленным наконечником. Ренген непроницаемая полоса. Гамма-стерилизация.  размер 18</t>
  </si>
  <si>
    <t>Гастростoмическая трубка показана пациентам, нуждающимся в непрерывном энтеральном питании. Материал - медицинский силикон. Универсальный порт для введения питания. Порт для введения лекарств. Внешний фиксатор типа SECUR-LOK. Силиконовый внутри желудочный баллон для фиксации трубки. Конический дистальный наконечник. Дистальный наконечник утоплен при рекомендуемом объеме баллона с не утопленным наконечником. Ренген непроницаемая полоса. Гамма-стерилизация.  размер 16</t>
  </si>
  <si>
    <t>Набор для плеврального и грудного дренажа</t>
  </si>
  <si>
    <t>Благодаря тонкостенной пункционной игле и двойному возвратному клапану с коннектором, обеспечивает безболезненное и эффективное проведение процедуры плеврального и грудного дренированирования. В состав набора входит: тонкостенная пункционная игла 3.35х78мм, рентгеноконтрастный катетер из полиуретана 2.7х450мм с заглушкой и защитным чехлом, двойной антирефлюксный клапан с коннектором, пакет для сбора жидкости 2л, трехкомпонентный шприц 60мл типа Люер Лок, трехходовой кран 360°, белый, удлинительная линия 10 см</t>
  </si>
  <si>
    <t>Термографическая пленка 5В для принтеров AGFA Drystar, размер 35*43 см (авто).</t>
  </si>
  <si>
    <t>Термографическая пленка 5В для принтеров AGFA Drystar, размер 35*43 см (авто). Термографическая пленка для сухой печати с высокой оптической плотностью и высоким контрастом. Применяется для получения диагностических изображений высокого качества. Для медицинских принтеров черно-белого изображения. Упаковка и хранение: 100 листов в упаковке, в коробке 5 упаковок. Температура хранения: 5 — 25 °C. Не допускается ее сгибание, деформация. После распечатывания коробки с пленкой рекомендуется ее сразу загрузить в принтер.</t>
  </si>
  <si>
    <t>Термографическая пленка 5В для принтеров AGFA Drystar, размер 28х35 см (маммо).</t>
  </si>
  <si>
    <t>Термографическая пленка 5В для принтеров AGFA Drystar, размер 28х35 см (маммо). Термографическая пленка для сухой печати с высокой оптической плотностью и высоким контрастом. Применяется для получения диагностических изображений высокого качества. Для медицинских принтеров черно-белого изображения. Упаковка и хранение: 100 листов в упаковке, в коробке 5 упаковок. Температура хранения: 5 — 25 °C. Не допускается ее сгибание, деформация. После распечатывания коробки с пленкой рекомендуется ее сразу загрузить в принтер.</t>
  </si>
  <si>
    <t>Термографическая пленка 5В для принтеров AGFA Drystar, размер 28*35 см (авто).</t>
  </si>
  <si>
    <t>Термографическая пленка 5В для принтеров AGFA Drystar, размер 28*35 см (авто). Термографическая пленка для сухой печати с высокой оптической плотностью и высоким контрастом. Применяется для получения диагностических изображений высокого качества. Для медицинских принтеров черно-белого изображения. Упаковка и хранение: 100 листов в упаковке, в коробке 5 упаковок. Температура хранения: 5 — 25 °C. Не допускается ее сгибание, деформация. После распечатывания коробки с пленкой рекомендуется ее сразу загрузить в принтер.</t>
  </si>
  <si>
    <t>упаковка</t>
  </si>
  <si>
    <t>Тонометр автоматический</t>
  </si>
  <si>
    <t>Тонометр механический медицинский</t>
  </si>
  <si>
    <t>Дисплей жидкокристаллический. Питание  6 В = 4 x 1,5 В миньон AA (LR 6). Погрешность измерения (давление в манжете), мм. рт. ст.  ± 3 ммHg. Погрешность измерения (частота пульса), % от показаний  ± 5 % от значения. Место наложения манжеты запястье. Размер манжет  220 – 300 мм для взрослых со средней окружностью плеча см. Прибор для измерения артериального  давления электронный.</t>
  </si>
  <si>
    <t xml:space="preserve">Рециркулятор УФ-бактерицидный, настенный, двухламповый с принудительной циркуляцией воздушного потока для обеззараживания воздуха помещений I-V категорий объемом до 50 м3 в присутствии и отсутствии людей </t>
  </si>
  <si>
    <t xml:space="preserve">Рециркулятор предназначен для обеззараживания воздуха помещений I-V категорий объемом до 50 куб. м в лечебно-профилактических учреждениях в присутствии и отсутствии людей с помощью обеззараживания воздушного потока в процессе его принудительной циркуляции через корпус внутри которого размещены две бактерицидные лампы низкого давления 15 W: 
в присутствии людей:
- в помещениях I-V категорий для предотвращения повышения уровня микробной обсемененности воздуха (особенно в случаях высокой степени риска распространения заболеваний, передающихся воздушно-капельным и воздушным путем).
 в отсутствии людей:
 - в помещениях I-III категорий для снижения микробной обсемененности воздуха (в качестве заключительного звена в комплексе санитарно-гигиенических мероприятий).
Технические характеристики: 
Работает от сети переменного тока напряжением ( 220 +/- 22 ) В , частотой 50 Гц; 
Мощность, потребляемая от сети переменного тока, не более 200 ВА;
Облученность от источника УФ-излучения на расстоянии 5 см на длине волны в диапазоне (220-280) нм не менее 50 Вт/м кв;
Источник УФ-излучения - две бактерицидные ртутные безозоновые лампы низкого давления  мощностью 15W . 
Для изготовления ламп применяется специальное стекло, обладающее высоким коэффициентом пропускания бактерицидных ультрафиолетовых лучей, и одновременно поглощающее излучение ниже 200 нм, образующее из воздуха озон. Благодаря этому фиксируется предельно малое озонообразование (в пределах ПДК), которое исчезает полностью приблизительно через 100 часов работы лампы. Средний срок службы ламп при правильной эксплуатации и уходе не менее 8000 часов. 
Время непрерывной работы рециркулятора не более 7 суток. Перерыв между включениями не регламентирован. 
Время выхода рециркулятора на рабочий режим должно быть не более 1 мин. 
Блок управления отслеживает суммарное время наработки бактерицидных ламп и подает световой (красный) сигнал для своевременной ее замены;
Блок управления также автоматически программирует время работы рециркулятора в режиме облучателя в зависимости от объема и категории обрабатываемого помещения (I-V).
Габаритные размеры -  не более 225 х 130 х 715мм; 
Масса - не более 6 кг; 
Средняя наработка на отказ не менее 1500 часов; 
Средний срок службы не менее 5 лет. 
Наружные поверхности рециркулятора выполнены из металла, покрытого порошковой краской и ударопрочного, химически стойкого поликарбоната и допускают дезинфекцию способом протирания дезинфицирующими средствами. 
Общая выходная мощность воздушного потока (производительность) при номинальном напряжении - 60 куб. м/ час. 
 Рабочая комплектация: Облучатель-рециркулятор в сборе - не менее 1шт. Лампа бактерицидная - не менее 2шт. Паспорт не менее - 1шт.
</t>
  </si>
  <si>
    <t xml:space="preserve">Рециркулятор УФ-бактерицидный (настенный, в комплектации с передвижной тележкой) двухламповый с принудительной циркуляцией воздушного потока для обеззараживания воздуха помещений I-V категорий объемом до 75 м3 в присутствии и отсутствии людей </t>
  </si>
  <si>
    <t xml:space="preserve">Рециркулятор предназначен для обеззараживания воздуха помещений I-V категорий объемом до 75 куб. м в лечебно-профилактических учреждениях в присутствии и отсутствии людей с помощью обеззараживания воздушного потока в процессе его принудительной циркуляции через корпус внутри которого размещены две бактерицидные лампы низкого давления  30 W: 
в присутствии людей:
- в помещениях I-V категорий для предотвращения повышения уровня микробной обсемененности воздуха (особенно в случаях высокой степени риска распространения заболеваний, передающихся воздушно-капельным и воздушным путем).
 в отсутствии людей:
 - в помещениях I-III категорий для снижения микробной обсемененности воздуха (в качестве заключительного звена в комплексе санитарно-гигиенических мероприятий).
Технические характеристики: 
Работает от сети переменного тока напряжением ( 220 +/- 22 ) В , частотой 50 Гц; 
Мощность потребляемая от сети переменного тока, не более 200 В;
Облученность от источника УФ-излучения на расстоянии 5 см на длине волны в диапазоне (220-280) нм не менее 50 Вт/м кв;
Источник УФ-излучения - две бактерицидные ртутные безозоновые лампы низкого давления   мощностью 30W . 
Для изготовления ламп применяется специальное стекло, обладающее высоким коэффициентом пропускания бактерицидных ультрафиолетовых лучей, и одновременно поглощающее излучение ниже 200 нм, образующее из воздуха озон. Благодаря этому фиксируется предельно малое озонообразование (в пределах ПДК), которое исчезает полностью приблизительно через 100 часов работы лампы. 
Средний срок службы ламп при правильной эксплуатации и уходе не менее 8000 часов. 
Время непрерывной работы рециркулятора не более 7 суток. Перерыв между включениями не регламентирован. 
Время выхода рециркулятора на рабочий режим должно быть не более 1 мин. 
Блок управления отслеживает суммарное время наработки бактерицидных ламп и подает световой (красный) сигнал для своевременной ее замены;
Блок управления также автоматически программирует время работы рециркулятора в режиме облучателя в зависимости от объема и категории обрабатываемого помещения (I-V).
Габаритные размеры - не более 225х130х1140 мм;
Масса - не более 8 кг;
Средняя наработка на отказ не менее - 1500 часов;
Средний срок службы не менее - 5 лет. 
Наружные поверхности рециркулятора выполнены из металла, покрытого порошковой краской и ударопрочного, химически стойкого поликарбоната и допускают дезинфекцию способом протирания дезинфицирующими средствами. 
Общая выходная мощность воздушного потока (производительность) при номинальном напряжении - 90 куб. м/ час. 
 Рабочая комплектация: Облучатель-рециркулятор в сборе - не менее 1шт. Лампа бактерицидная - не менее 2шт. Паспорт не менее - 1шт.
</t>
  </si>
  <si>
    <t xml:space="preserve">Объем манжеты 25–40 см. Шкала деления – 2 мм. Стетоскоп входит в конструкцию. Головка фонендоскопа – металлическая. Материал камеры и нагнетателя – латекс. Накачка воздуха – ручная. Массой – не более 385 грамм. Неточность показателей до 3%.
</t>
  </si>
  <si>
    <t>Аптечка первой помощи населению</t>
  </si>
  <si>
    <t>Аптечка первой помощи населению: бинты стерильные -  2шт, бинты нестерильные-  2шт, вата- 1уп, стерильные перчатки размером (7-8) -  6 пар, лейкопластырь- 1уп, жгут-  1 шт, спирт этиловый 70%-  1фл, груша (для отсасывания слизи)- 1шт, стерильный шпатель (для открытия ротовой полости)-1шт , мешок Амбу-  1шт, тонометр- 1шт, фонендоскоп- 1шт, валидол 0,06 грамм- 1уп, нитроглицерин 0,005-  1уп,  эпинефрин 0,1%- 1уп, раствор йода 5%- 1фл, нитроглицерин 0,005-  1уп, раствор аммиака 10 %-1фл, эпинефрин 0,1%-  1уп, раствор йода 5%-  1фл.</t>
  </si>
  <si>
    <t xml:space="preserve">Аспирационный наконечник </t>
  </si>
  <si>
    <t>Наконечник аспирационный, гибкий, тонкий, с отверстием для вакуум-контроля. Катетеры эластичны и могут сгибаться оператором для изменения угла и приспособления к специальным нуждам. Диаметр - 12 Fr. Длина - 25см. Стерильно.</t>
  </si>
  <si>
    <t>Натронная известь</t>
  </si>
  <si>
    <t>Натронная известь  гранулы 2,5-5,0, канистра 4.5 кг</t>
  </si>
  <si>
    <t>канистра</t>
  </si>
  <si>
    <t>Электронный термометр (или градусник) </t>
  </si>
  <si>
    <t xml:space="preserve">Время измерения: не менее 60 сек. Индикатор температуры: 3-разрядный (°C), 
отображение температуры с дискретностью 0,1 градуса. Пределы допускаемой погрешности: ± 0,1 °C (32,0 - 43,0 °C). Диапазон измерений температуры: от 32,0 до 43,0 °C. Звуковой сигнал: Есть, оповещает об окончании минимального времени измерения (Измерение продолжается даже после подачи звукового сигнала). Автоматическое отключение: Есть (Термометр автоматически выключится через 10 минут после использования)
 </t>
  </si>
  <si>
    <t>к протоколу 29 от 14.03.2022г.</t>
  </si>
  <si>
    <t>ТОО "Атлант Компани"</t>
  </si>
  <si>
    <t>Руководитель ОГЗ и ЮС</t>
  </si>
  <si>
    <t>Иманғали Д.Қ.</t>
  </si>
  <si>
    <t xml:space="preserve">Специалист по государственным закупкам </t>
  </si>
  <si>
    <t>Корженко О.О.</t>
  </si>
  <si>
    <t>Юрисконсульт</t>
  </si>
  <si>
    <t>Пан А.Б.</t>
  </si>
  <si>
    <t>не соответствует п.97 Правил № 375</t>
  </si>
  <si>
    <t>ТОО "SUNMEDICA" (САНМЕДИКА) Цена</t>
  </si>
  <si>
    <t>ТОО "SUNMEDICA" (САНМЕДИКА) Сумма</t>
  </si>
  <si>
    <t>ТОО "Альянс-фарм" Цена</t>
  </si>
  <si>
    <t>ТОО "Альянс-фарм" Сумма</t>
  </si>
  <si>
    <t>ТОО "Pharmprovide" Цена</t>
  </si>
  <si>
    <t>ТОО "Pharmprovide" Сумма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</si>
</sst>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00_р_._-;\-* #,##0.00_р_._-;_-* &quot;-&quot;??_р_._-;_-@_-"/>
    <numFmt numFmtId="165" formatCode="#,##0.00&quot; &quot;[$руб.-419];[Red]&quot;-&quot;#,##0.00&quot; &quot;[$руб.-419]"/>
  </numFmts>
  <fonts count="13"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0"/>
      <name val="Times New Roman"/>
      <family val="1"/>
      <charset val="204"/>
    </font>
    <font>
      <sz val="10"/>
      <color theme="1"/>
      <name val="Times New Roman"/>
      <family val="1"/>
      <charset val="204"/>
    </font>
    <font>
      <b/>
      <sz val="10"/>
      <color theme="1"/>
      <name val="Times New Roman"/>
      <family val="1"/>
      <charset val="204"/>
    </font>
    <font>
      <b/>
      <sz val="10"/>
      <name val="Times New Roman"/>
      <family val="1"/>
      <charset val="204"/>
    </font>
    <font>
      <sz val="9"/>
      <name val="Times New Roman"/>
      <family val="1"/>
      <charset val="204"/>
    </font>
    <font>
      <sz val="11"/>
      <color theme="1"/>
      <name val="Times New Roman"/>
      <family val="1"/>
      <charset val="204"/>
    </font>
    <font>
      <sz val="12"/>
      <color theme="1"/>
      <name val="Times New Roman"/>
      <family val="1"/>
      <charset val="204"/>
    </font>
  </fonts>
  <fills count="5">
    <fill>
      <patternFill patternType="none"/>
    </fill>
    <fill>
      <patternFill patternType="gray125"/>
    </fill>
    <fill>
      <patternFill patternType="solid">
        <fgColor rgb="FFFFFFFF"/>
        <bgColor indexed="64"/>
      </patternFill>
    </fill>
    <fill>
      <patternFill patternType="solid">
        <fgColor rgb="FF92D050"/>
        <bgColor indexed="64"/>
      </patternFill>
    </fill>
    <fill>
      <patternFill patternType="solid">
        <fgColor rgb="FF7030A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23">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85">
    <xf numFmtId="0" fontId="0" fillId="0" borderId="0" xfId="0"/>
    <xf numFmtId="0" fontId="6" fillId="0" borderId="2" xfId="0" applyFont="1" applyFill="1" applyBorder="1" applyAlignment="1">
      <alignment vertical="center" wrapText="1"/>
    </xf>
    <xf numFmtId="0" fontId="6" fillId="0" borderId="2" xfId="0" applyFont="1" applyFill="1" applyBorder="1" applyAlignment="1">
      <alignment vertical="top" wrapText="1"/>
    </xf>
    <xf numFmtId="0" fontId="6" fillId="0" borderId="2" xfId="0" applyFont="1" applyFill="1" applyBorder="1" applyAlignment="1">
      <alignment horizontal="center" vertical="center"/>
    </xf>
    <xf numFmtId="43" fontId="6" fillId="0" borderId="2" xfId="19" applyFont="1" applyFill="1" applyBorder="1" applyAlignment="1">
      <alignment horizontal="right" vertical="center" wrapText="1"/>
    </xf>
    <xf numFmtId="0" fontId="6" fillId="0" borderId="2" xfId="1" applyFont="1" applyBorder="1" applyAlignment="1">
      <alignment horizontal="left" vertical="top" wrapText="1"/>
    </xf>
    <xf numFmtId="0" fontId="6" fillId="0" borderId="2" xfId="1" applyFont="1" applyBorder="1" applyAlignment="1">
      <alignment horizontal="center" vertical="center"/>
    </xf>
    <xf numFmtId="43" fontId="6" fillId="0" borderId="2" xfId="22" applyFont="1" applyBorder="1" applyAlignment="1">
      <alignment horizontal="right" vertical="center" wrapText="1"/>
    </xf>
    <xf numFmtId="0" fontId="7" fillId="0" borderId="0" xfId="1" applyFont="1"/>
    <xf numFmtId="0" fontId="7" fillId="0" borderId="0" xfId="1" applyFont="1" applyAlignment="1">
      <alignment horizontal="center" vertical="center"/>
    </xf>
    <xf numFmtId="0" fontId="7" fillId="0" borderId="0" xfId="1" applyFont="1" applyAlignment="1">
      <alignment horizontal="left" vertical="center"/>
    </xf>
    <xf numFmtId="0" fontId="7" fillId="0" borderId="0" xfId="1" applyFont="1" applyAlignment="1">
      <alignment horizontal="right" vertical="center"/>
    </xf>
    <xf numFmtId="0" fontId="7" fillId="0" borderId="0" xfId="1" applyFont="1" applyAlignment="1">
      <alignment horizontal="right"/>
    </xf>
    <xf numFmtId="0" fontId="7" fillId="0" borderId="0" xfId="1" applyFont="1" applyAlignment="1">
      <alignment vertical="top"/>
    </xf>
    <xf numFmtId="0" fontId="8" fillId="0" borderId="2" xfId="1" applyFont="1" applyBorder="1" applyAlignment="1">
      <alignment horizontal="center" vertical="center" wrapText="1"/>
    </xf>
    <xf numFmtId="0" fontId="7" fillId="0" borderId="0" xfId="1" applyFont="1" applyFill="1"/>
    <xf numFmtId="0" fontId="9" fillId="0" borderId="2" xfId="1" applyFont="1" applyBorder="1" applyAlignment="1">
      <alignment horizontal="center" vertical="center"/>
    </xf>
    <xf numFmtId="0" fontId="6" fillId="0" borderId="2" xfId="19" applyNumberFormat="1" applyFont="1" applyFill="1" applyBorder="1" applyAlignment="1">
      <alignment horizontal="center" vertical="center"/>
    </xf>
    <xf numFmtId="43" fontId="6" fillId="0" borderId="2" xfId="1" applyNumberFormat="1" applyFont="1" applyBorder="1" applyAlignment="1">
      <alignment horizontal="right" vertical="center" wrapText="1"/>
    </xf>
    <xf numFmtId="0" fontId="6" fillId="0" borderId="0" xfId="1" applyFont="1" applyFill="1"/>
    <xf numFmtId="0" fontId="8" fillId="0" borderId="2" xfId="1" applyFont="1" applyBorder="1" applyAlignment="1">
      <alignment horizontal="center" vertical="center"/>
    </xf>
    <xf numFmtId="0" fontId="7" fillId="2" borderId="2" xfId="0" applyFont="1" applyFill="1" applyBorder="1" applyAlignment="1">
      <alignment vertical="top" wrapText="1"/>
    </xf>
    <xf numFmtId="0" fontId="6" fillId="0" borderId="5" xfId="0" applyFont="1" applyFill="1" applyBorder="1" applyAlignment="1">
      <alignment horizontal="center" vertical="center" wrapText="1"/>
    </xf>
    <xf numFmtId="3" fontId="6" fillId="0" borderId="2" xfId="19" applyNumberFormat="1" applyFont="1" applyFill="1" applyBorder="1" applyAlignment="1">
      <alignment horizontal="center" vertical="center"/>
    </xf>
    <xf numFmtId="0" fontId="6" fillId="0" borderId="7" xfId="0" applyFont="1" applyFill="1" applyBorder="1" applyAlignment="1">
      <alignment horizontal="left" vertical="top" wrapText="1"/>
    </xf>
    <xf numFmtId="0" fontId="6" fillId="0" borderId="2" xfId="5" applyFont="1" applyFill="1" applyBorder="1" applyAlignment="1">
      <alignment horizontal="left" vertical="top"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8" fillId="0" borderId="2" xfId="1" applyFont="1" applyBorder="1"/>
    <xf numFmtId="3" fontId="8" fillId="0" borderId="2" xfId="1" applyNumberFormat="1" applyFont="1" applyBorder="1" applyAlignment="1">
      <alignment horizontal="center" vertical="center"/>
    </xf>
    <xf numFmtId="4" fontId="8" fillId="0" borderId="2" xfId="1" applyNumberFormat="1" applyFont="1" applyBorder="1" applyAlignment="1">
      <alignment horizontal="right" vertical="center"/>
    </xf>
    <xf numFmtId="0" fontId="6" fillId="0" borderId="0" xfId="0" applyFont="1" applyFill="1" applyBorder="1" applyAlignment="1">
      <alignment vertical="top" wrapText="1"/>
    </xf>
    <xf numFmtId="0" fontId="6" fillId="0" borderId="0" xfId="0" applyFont="1" applyFill="1"/>
    <xf numFmtId="0" fontId="8" fillId="0" borderId="6" xfId="1" applyFont="1" applyBorder="1" applyAlignment="1">
      <alignment horizontal="center" vertical="center"/>
    </xf>
    <xf numFmtId="0" fontId="10" fillId="0" borderId="2" xfId="0" applyFont="1" applyFill="1" applyBorder="1" applyAlignment="1">
      <alignment horizontal="left" vertical="center" wrapText="1"/>
    </xf>
    <xf numFmtId="0" fontId="10" fillId="0" borderId="2" xfId="0" applyFont="1" applyFill="1" applyBorder="1" applyAlignment="1">
      <alignment vertical="top" wrapText="1"/>
    </xf>
    <xf numFmtId="0" fontId="10" fillId="0" borderId="2" xfId="0" applyFont="1" applyFill="1" applyBorder="1" applyAlignment="1">
      <alignment horizontal="center" vertical="center" wrapText="1"/>
    </xf>
    <xf numFmtId="3" fontId="10" fillId="0" borderId="2" xfId="19" applyNumberFormat="1" applyFont="1" applyFill="1" applyBorder="1" applyAlignment="1">
      <alignment horizontal="center" vertical="center"/>
    </xf>
    <xf numFmtId="43" fontId="10" fillId="0" borderId="2" xfId="19" applyFont="1" applyFill="1" applyBorder="1" applyAlignment="1">
      <alignment horizontal="right" vertical="center" wrapText="1"/>
    </xf>
    <xf numFmtId="0" fontId="6" fillId="0" borderId="0" xfId="0" applyFont="1" applyFill="1" applyBorder="1" applyAlignment="1"/>
    <xf numFmtId="0" fontId="7" fillId="2" borderId="2" xfId="0" applyFont="1" applyFill="1" applyBorder="1" applyAlignment="1">
      <alignment vertical="center" wrapText="1"/>
    </xf>
    <xf numFmtId="0" fontId="6" fillId="0" borderId="2" xfId="1" applyFont="1" applyBorder="1" applyAlignment="1">
      <alignment horizontal="left" vertical="center" wrapText="1"/>
    </xf>
    <xf numFmtId="0" fontId="6" fillId="0" borderId="7" xfId="0" applyFont="1" applyFill="1" applyBorder="1" applyAlignment="1">
      <alignment horizontal="left" vertical="center" wrapText="1"/>
    </xf>
    <xf numFmtId="0" fontId="6" fillId="0" borderId="2" xfId="5" applyFont="1" applyFill="1" applyBorder="1" applyAlignment="1">
      <alignment horizontal="left" vertical="center" wrapText="1"/>
    </xf>
    <xf numFmtId="0" fontId="7" fillId="0" borderId="2" xfId="1" applyFont="1" applyBorder="1"/>
    <xf numFmtId="0" fontId="7" fillId="0" borderId="2" xfId="1" applyFont="1" applyFill="1" applyBorder="1"/>
    <xf numFmtId="0" fontId="6" fillId="0" borderId="2" xfId="1" applyFont="1" applyFill="1" applyBorder="1"/>
    <xf numFmtId="0" fontId="11" fillId="0" borderId="0" xfId="1" applyFont="1"/>
    <xf numFmtId="0" fontId="11" fillId="0" borderId="0" xfId="1" applyFont="1" applyAlignment="1">
      <alignment horizontal="center" vertical="center"/>
    </xf>
    <xf numFmtId="0" fontId="11" fillId="0" borderId="0" xfId="1" applyFont="1" applyAlignment="1">
      <alignment horizontal="right" vertical="center"/>
    </xf>
    <xf numFmtId="0" fontId="11" fillId="0" borderId="0" xfId="1" applyFont="1" applyAlignment="1">
      <alignment horizontal="right"/>
    </xf>
    <xf numFmtId="0" fontId="12" fillId="0" borderId="2" xfId="1" applyFont="1" applyFill="1" applyBorder="1" applyAlignment="1">
      <alignment horizontal="center" vertical="center" wrapText="1"/>
    </xf>
    <xf numFmtId="43" fontId="6" fillId="3" borderId="2" xfId="22" applyFont="1" applyFill="1" applyBorder="1" applyAlignment="1">
      <alignment horizontal="right" wrapText="1"/>
    </xf>
    <xf numFmtId="43" fontId="6" fillId="0" borderId="2" xfId="22" applyFont="1" applyFill="1" applyBorder="1" applyAlignment="1">
      <alignment horizontal="right" vertical="center" wrapText="1"/>
    </xf>
    <xf numFmtId="43" fontId="7" fillId="3" borderId="2" xfId="22" applyFont="1" applyFill="1" applyBorder="1" applyAlignment="1">
      <alignment horizontal="right" vertical="center" wrapText="1"/>
    </xf>
    <xf numFmtId="43" fontId="7" fillId="3" borderId="2" xfId="1" applyNumberFormat="1" applyFont="1" applyFill="1" applyBorder="1" applyAlignment="1">
      <alignment horizontal="right" vertical="center" wrapText="1"/>
    </xf>
    <xf numFmtId="43" fontId="6" fillId="3" borderId="2" xfId="22" applyFont="1" applyFill="1" applyBorder="1" applyAlignment="1">
      <alignment horizontal="right" vertical="center" wrapText="1"/>
    </xf>
    <xf numFmtId="43" fontId="6" fillId="3" borderId="2" xfId="1" applyNumberFormat="1" applyFont="1" applyFill="1" applyBorder="1" applyAlignment="1">
      <alignment horizontal="right" vertical="center" wrapText="1"/>
    </xf>
    <xf numFmtId="43" fontId="8" fillId="0" borderId="2" xfId="22" applyFont="1" applyBorder="1" applyAlignment="1">
      <alignment horizontal="right" vertical="top" wrapText="1"/>
    </xf>
    <xf numFmtId="43" fontId="6" fillId="0" borderId="2" xfId="1" applyNumberFormat="1" applyFont="1" applyFill="1" applyBorder="1" applyAlignment="1">
      <alignment horizontal="right" vertical="center" wrapText="1"/>
    </xf>
    <xf numFmtId="0" fontId="8" fillId="4" borderId="2" xfId="1" applyFont="1" applyFill="1" applyBorder="1" applyAlignment="1">
      <alignment horizontal="center" vertical="center" wrapText="1"/>
    </xf>
    <xf numFmtId="0" fontId="6" fillId="0" borderId="6" xfId="1" applyFont="1" applyFill="1" applyBorder="1" applyAlignment="1">
      <alignment horizontal="center"/>
    </xf>
    <xf numFmtId="0" fontId="6" fillId="0" borderId="7" xfId="1" applyFont="1" applyFill="1" applyBorder="1" applyAlignment="1">
      <alignment horizontal="center"/>
    </xf>
    <xf numFmtId="43" fontId="6" fillId="3" borderId="6" xfId="22" applyFont="1" applyFill="1" applyBorder="1" applyAlignment="1">
      <alignment horizontal="right" vertical="center" wrapText="1"/>
    </xf>
    <xf numFmtId="43" fontId="6" fillId="3" borderId="7" xfId="22" applyFont="1" applyFill="1" applyBorder="1" applyAlignment="1">
      <alignment horizontal="right" vertical="center" wrapText="1"/>
    </xf>
    <xf numFmtId="43" fontId="6" fillId="0" borderId="6" xfId="1" applyNumberFormat="1" applyFont="1" applyBorder="1" applyAlignment="1">
      <alignment horizontal="right" vertical="center" wrapText="1"/>
    </xf>
    <xf numFmtId="43" fontId="6" fillId="0" borderId="7" xfId="1" applyNumberFormat="1" applyFont="1" applyBorder="1" applyAlignment="1">
      <alignment horizontal="right" vertical="center" wrapText="1"/>
    </xf>
    <xf numFmtId="0" fontId="8" fillId="0" borderId="1" xfId="1" applyFont="1" applyBorder="1" applyAlignment="1">
      <alignment horizontal="center"/>
    </xf>
    <xf numFmtId="0" fontId="6" fillId="0" borderId="0" xfId="0" applyFont="1" applyFill="1" applyBorder="1" applyAlignment="1"/>
    <xf numFmtId="0" fontId="6" fillId="0" borderId="0" xfId="0" applyFont="1" applyFill="1" applyBorder="1" applyAlignment="1">
      <alignment horizontal="left" vertical="top"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6" xfId="1" applyFont="1" applyBorder="1" applyAlignment="1">
      <alignment horizontal="left" vertical="top" wrapText="1"/>
    </xf>
    <xf numFmtId="0" fontId="6" fillId="0" borderId="7" xfId="1" applyFont="1" applyBorder="1" applyAlignment="1">
      <alignment horizontal="left" vertical="top"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43" fontId="6" fillId="0" borderId="6" xfId="22" applyFont="1" applyBorder="1" applyAlignment="1">
      <alignment horizontal="right" vertical="center" wrapText="1"/>
    </xf>
    <xf numFmtId="43" fontId="6" fillId="0" borderId="7" xfId="22" applyFont="1" applyBorder="1" applyAlignment="1">
      <alignment horizontal="right" vertical="center" wrapText="1"/>
    </xf>
  </cellXfs>
  <cellStyles count="23">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2"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tabSelected="1" view="pageBreakPreview" zoomScale="80" zoomScaleSheetLayoutView="80" workbookViewId="0">
      <selection activeCell="L23" sqref="L23"/>
    </sheetView>
  </sheetViews>
  <sheetFormatPr defaultColWidth="8.85546875" defaultRowHeight="12.75" x14ac:dyDescent="0.2"/>
  <cols>
    <col min="1" max="1" width="8.85546875" style="8"/>
    <col min="2" max="2" width="61.140625" style="8" customWidth="1"/>
    <col min="3" max="3" width="61" style="8" customWidth="1"/>
    <col min="4" max="4" width="13.28515625" style="9" customWidth="1"/>
    <col min="5" max="5" width="15.42578125" style="9" customWidth="1"/>
    <col min="6" max="6" width="15.28515625" style="11" customWidth="1"/>
    <col min="7" max="7" width="21.28515625" style="12" customWidth="1"/>
    <col min="8" max="14" width="18.42578125" style="8" customWidth="1"/>
    <col min="15" max="16384" width="8.85546875" style="8"/>
  </cols>
  <sheetData>
    <row r="1" spans="1:14" x14ac:dyDescent="0.2">
      <c r="E1" s="10" t="s">
        <v>0</v>
      </c>
    </row>
    <row r="2" spans="1:14" x14ac:dyDescent="0.2">
      <c r="E2" s="10" t="s">
        <v>46</v>
      </c>
    </row>
    <row r="3" spans="1:14" x14ac:dyDescent="0.2">
      <c r="B3" s="13"/>
    </row>
    <row r="4" spans="1:14" ht="15.75" customHeight="1" x14ac:dyDescent="0.2">
      <c r="A4" s="67" t="s">
        <v>1</v>
      </c>
      <c r="B4" s="67"/>
      <c r="C4" s="67"/>
      <c r="D4" s="67"/>
      <c r="E4" s="67"/>
      <c r="F4" s="67"/>
      <c r="G4" s="67"/>
    </row>
    <row r="5" spans="1:14" ht="58.5" customHeight="1" x14ac:dyDescent="0.2">
      <c r="A5" s="14" t="s">
        <v>2</v>
      </c>
      <c r="B5" s="14" t="s">
        <v>3</v>
      </c>
      <c r="C5" s="14" t="s">
        <v>10</v>
      </c>
      <c r="D5" s="14" t="s">
        <v>4</v>
      </c>
      <c r="E5" s="14" t="s">
        <v>5</v>
      </c>
      <c r="F5" s="14" t="s">
        <v>6</v>
      </c>
      <c r="G5" s="14" t="s">
        <v>7</v>
      </c>
      <c r="H5" s="60" t="s">
        <v>55</v>
      </c>
      <c r="I5" s="60" t="s">
        <v>56</v>
      </c>
      <c r="J5" s="60" t="s">
        <v>57</v>
      </c>
      <c r="K5" s="60" t="s">
        <v>58</v>
      </c>
      <c r="L5" s="60" t="s">
        <v>59</v>
      </c>
      <c r="M5" s="60" t="s">
        <v>60</v>
      </c>
      <c r="N5" s="14" t="s">
        <v>47</v>
      </c>
    </row>
    <row r="6" spans="1:14" s="15" customFormat="1" ht="15.75" customHeight="1" x14ac:dyDescent="0.2">
      <c r="A6" s="70" t="s">
        <v>12</v>
      </c>
      <c r="B6" s="71"/>
      <c r="C6" s="71"/>
      <c r="D6" s="71"/>
      <c r="E6" s="71"/>
      <c r="F6" s="71"/>
      <c r="G6" s="72"/>
      <c r="H6" s="45"/>
      <c r="I6" s="45"/>
      <c r="J6" s="45"/>
      <c r="K6" s="45"/>
      <c r="L6" s="45"/>
      <c r="M6" s="45"/>
      <c r="N6" s="45"/>
    </row>
    <row r="7" spans="1:14" s="15" customFormat="1" ht="106.5" customHeight="1" x14ac:dyDescent="0.2">
      <c r="A7" s="20">
        <v>1</v>
      </c>
      <c r="B7" s="26" t="s">
        <v>37</v>
      </c>
      <c r="C7" s="2" t="s">
        <v>38</v>
      </c>
      <c r="D7" s="3" t="s">
        <v>13</v>
      </c>
      <c r="E7" s="23">
        <v>8</v>
      </c>
      <c r="F7" s="4">
        <v>5200</v>
      </c>
      <c r="G7" s="18">
        <f>E7*F7</f>
        <v>41600</v>
      </c>
      <c r="H7" s="45"/>
      <c r="I7" s="45"/>
      <c r="J7" s="45"/>
      <c r="K7" s="45"/>
      <c r="L7" s="45"/>
      <c r="M7" s="45"/>
      <c r="N7" s="45"/>
    </row>
    <row r="8" spans="1:14" s="15" customFormat="1" ht="48.75" customHeight="1" x14ac:dyDescent="0.2">
      <c r="A8" s="20">
        <v>2</v>
      </c>
      <c r="B8" s="34" t="s">
        <v>39</v>
      </c>
      <c r="C8" s="35" t="s">
        <v>40</v>
      </c>
      <c r="D8" s="3" t="s">
        <v>13</v>
      </c>
      <c r="E8" s="37">
        <v>500</v>
      </c>
      <c r="F8" s="38">
        <v>836</v>
      </c>
      <c r="G8" s="18">
        <f>E8*F8</f>
        <v>418000</v>
      </c>
      <c r="H8" s="45"/>
      <c r="I8" s="45"/>
      <c r="J8" s="45"/>
      <c r="K8" s="45"/>
      <c r="L8" s="45"/>
      <c r="M8" s="45"/>
      <c r="N8" s="45"/>
    </row>
    <row r="9" spans="1:14" s="19" customFormat="1" ht="105.75" customHeight="1" x14ac:dyDescent="0.2">
      <c r="A9" s="16">
        <v>3</v>
      </c>
      <c r="B9" s="1" t="s">
        <v>16</v>
      </c>
      <c r="C9" s="2" t="s">
        <v>17</v>
      </c>
      <c r="D9" s="3" t="s">
        <v>13</v>
      </c>
      <c r="E9" s="17">
        <v>15</v>
      </c>
      <c r="F9" s="4">
        <v>27000</v>
      </c>
      <c r="G9" s="18">
        <f>E9*F9</f>
        <v>405000</v>
      </c>
      <c r="H9" s="46"/>
      <c r="I9" s="46"/>
      <c r="J9" s="46"/>
      <c r="K9" s="46"/>
      <c r="L9" s="46"/>
      <c r="M9" s="46"/>
      <c r="N9" s="46"/>
    </row>
    <row r="10" spans="1:14" s="19" customFormat="1" ht="107.25" customHeight="1" x14ac:dyDescent="0.2">
      <c r="A10" s="20">
        <v>4</v>
      </c>
      <c r="B10" s="1" t="s">
        <v>14</v>
      </c>
      <c r="C10" s="2" t="s">
        <v>18</v>
      </c>
      <c r="D10" s="3" t="s">
        <v>13</v>
      </c>
      <c r="E10" s="17">
        <v>10</v>
      </c>
      <c r="F10" s="4">
        <v>27000</v>
      </c>
      <c r="G10" s="18">
        <f t="shared" ref="G10:G23" si="0">E10*F10</f>
        <v>270000</v>
      </c>
      <c r="H10" s="46"/>
      <c r="I10" s="46"/>
      <c r="J10" s="46"/>
      <c r="K10" s="46"/>
      <c r="L10" s="46"/>
      <c r="M10" s="46"/>
      <c r="N10" s="46"/>
    </row>
    <row r="11" spans="1:14" s="19" customFormat="1" ht="107.25" customHeight="1" x14ac:dyDescent="0.2">
      <c r="A11" s="16">
        <v>5</v>
      </c>
      <c r="B11" s="1" t="s">
        <v>15</v>
      </c>
      <c r="C11" s="2" t="s">
        <v>19</v>
      </c>
      <c r="D11" s="3" t="s">
        <v>13</v>
      </c>
      <c r="E11" s="17">
        <v>5</v>
      </c>
      <c r="F11" s="4">
        <v>27000</v>
      </c>
      <c r="G11" s="18">
        <f t="shared" si="0"/>
        <v>135000</v>
      </c>
      <c r="H11" s="46"/>
      <c r="I11" s="46"/>
      <c r="J11" s="46"/>
      <c r="K11" s="46"/>
      <c r="L11" s="46"/>
      <c r="M11" s="46"/>
      <c r="N11" s="46"/>
    </row>
    <row r="12" spans="1:14" s="19" customFormat="1" ht="104.25" customHeight="1" x14ac:dyDescent="0.2">
      <c r="A12" s="20">
        <v>6</v>
      </c>
      <c r="B12" s="41" t="s">
        <v>20</v>
      </c>
      <c r="C12" s="5" t="s">
        <v>21</v>
      </c>
      <c r="D12" s="3" t="s">
        <v>13</v>
      </c>
      <c r="E12" s="6">
        <f>145+10</f>
        <v>155</v>
      </c>
      <c r="F12" s="7">
        <v>14006.3</v>
      </c>
      <c r="G12" s="18">
        <f t="shared" si="0"/>
        <v>2170976.5</v>
      </c>
      <c r="H12" s="46"/>
      <c r="I12" s="46"/>
      <c r="J12" s="46"/>
      <c r="K12" s="46"/>
      <c r="L12" s="46"/>
      <c r="M12" s="46"/>
      <c r="N12" s="51" t="s">
        <v>54</v>
      </c>
    </row>
    <row r="13" spans="1:14" s="19" customFormat="1" ht="12.75" customHeight="1" x14ac:dyDescent="0.2">
      <c r="A13" s="33">
        <v>7</v>
      </c>
      <c r="B13" s="34" t="s">
        <v>41</v>
      </c>
      <c r="C13" s="35" t="s">
        <v>42</v>
      </c>
      <c r="D13" s="36" t="s">
        <v>43</v>
      </c>
      <c r="E13" s="37">
        <v>100</v>
      </c>
      <c r="F13" s="38">
        <v>15000</v>
      </c>
      <c r="G13" s="18">
        <f t="shared" si="0"/>
        <v>1500000</v>
      </c>
      <c r="H13" s="52">
        <v>13182</v>
      </c>
      <c r="I13" s="52">
        <f>E13*H13</f>
        <v>1318200</v>
      </c>
      <c r="J13" s="46"/>
      <c r="K13" s="46"/>
      <c r="L13" s="46"/>
      <c r="M13" s="46"/>
      <c r="N13" s="46"/>
    </row>
    <row r="14" spans="1:14" s="19" customFormat="1" ht="409.5" customHeight="1" x14ac:dyDescent="0.2">
      <c r="A14" s="81">
        <v>8</v>
      </c>
      <c r="B14" s="73" t="s">
        <v>32</v>
      </c>
      <c r="C14" s="75" t="s">
        <v>33</v>
      </c>
      <c r="D14" s="77" t="s">
        <v>13</v>
      </c>
      <c r="E14" s="79">
        <v>23</v>
      </c>
      <c r="F14" s="83">
        <v>71400</v>
      </c>
      <c r="G14" s="65">
        <f>E14*F14</f>
        <v>1642200</v>
      </c>
      <c r="H14" s="61"/>
      <c r="I14" s="61"/>
      <c r="J14" s="61"/>
      <c r="K14" s="61"/>
      <c r="L14" s="61"/>
      <c r="M14" s="61"/>
      <c r="N14" s="61"/>
    </row>
    <row r="15" spans="1:14" s="19" customFormat="1" ht="246.75" customHeight="1" x14ac:dyDescent="0.2">
      <c r="A15" s="82"/>
      <c r="B15" s="74"/>
      <c r="C15" s="76"/>
      <c r="D15" s="78"/>
      <c r="E15" s="80"/>
      <c r="F15" s="84"/>
      <c r="G15" s="66"/>
      <c r="H15" s="62"/>
      <c r="I15" s="62"/>
      <c r="J15" s="62"/>
      <c r="K15" s="62"/>
      <c r="L15" s="62"/>
      <c r="M15" s="62"/>
      <c r="N15" s="62"/>
    </row>
    <row r="16" spans="1:14" s="19" customFormat="1" ht="409.5" customHeight="1" x14ac:dyDescent="0.2">
      <c r="A16" s="81">
        <v>9</v>
      </c>
      <c r="B16" s="73" t="s">
        <v>34</v>
      </c>
      <c r="C16" s="75" t="s">
        <v>35</v>
      </c>
      <c r="D16" s="77" t="s">
        <v>13</v>
      </c>
      <c r="E16" s="79">
        <v>5</v>
      </c>
      <c r="F16" s="83">
        <v>109200</v>
      </c>
      <c r="G16" s="65">
        <f>E16*F16</f>
        <v>546000</v>
      </c>
      <c r="H16" s="61"/>
      <c r="I16" s="61"/>
      <c r="J16" s="63">
        <v>109000</v>
      </c>
      <c r="K16" s="63">
        <f>E16*J16</f>
        <v>545000</v>
      </c>
      <c r="L16" s="61"/>
      <c r="M16" s="61"/>
      <c r="N16" s="61"/>
    </row>
    <row r="17" spans="1:18" s="19" customFormat="1" ht="257.25" customHeight="1" x14ac:dyDescent="0.2">
      <c r="A17" s="82"/>
      <c r="B17" s="74"/>
      <c r="C17" s="76"/>
      <c r="D17" s="78"/>
      <c r="E17" s="80"/>
      <c r="F17" s="84"/>
      <c r="G17" s="66"/>
      <c r="H17" s="62"/>
      <c r="I17" s="62"/>
      <c r="J17" s="64"/>
      <c r="K17" s="64"/>
      <c r="L17" s="62"/>
      <c r="M17" s="62"/>
      <c r="N17" s="62"/>
    </row>
    <row r="18" spans="1:18" s="19" customFormat="1" ht="105.75" customHeight="1" x14ac:dyDescent="0.2">
      <c r="A18" s="16">
        <v>10</v>
      </c>
      <c r="B18" s="40" t="s">
        <v>22</v>
      </c>
      <c r="C18" s="21" t="s">
        <v>23</v>
      </c>
      <c r="D18" s="22" t="s">
        <v>28</v>
      </c>
      <c r="E18" s="23">
        <f>5+10</f>
        <v>15</v>
      </c>
      <c r="F18" s="4">
        <v>105000</v>
      </c>
      <c r="G18" s="18">
        <f t="shared" si="0"/>
        <v>1575000</v>
      </c>
      <c r="H18" s="46"/>
      <c r="I18" s="46"/>
      <c r="J18" s="46"/>
      <c r="K18" s="46"/>
      <c r="L18" s="56">
        <v>104465</v>
      </c>
      <c r="M18" s="57">
        <v>1566975</v>
      </c>
      <c r="N18" s="59"/>
    </row>
    <row r="19" spans="1:18" s="19" customFormat="1" ht="106.5" customHeight="1" x14ac:dyDescent="0.2">
      <c r="A19" s="20">
        <v>11</v>
      </c>
      <c r="B19" s="42" t="s">
        <v>24</v>
      </c>
      <c r="C19" s="24" t="s">
        <v>25</v>
      </c>
      <c r="D19" s="22" t="s">
        <v>28</v>
      </c>
      <c r="E19" s="23">
        <v>10</v>
      </c>
      <c r="F19" s="4">
        <f>99800*1.07</f>
        <v>106786</v>
      </c>
      <c r="G19" s="18">
        <f t="shared" si="0"/>
        <v>1067860</v>
      </c>
      <c r="H19" s="46"/>
      <c r="I19" s="46"/>
      <c r="J19" s="46"/>
      <c r="K19" s="46"/>
      <c r="L19" s="53"/>
      <c r="M19" s="53"/>
      <c r="N19" s="46"/>
    </row>
    <row r="20" spans="1:18" s="19" customFormat="1" ht="107.25" customHeight="1" x14ac:dyDescent="0.2">
      <c r="A20" s="16">
        <v>12</v>
      </c>
      <c r="B20" s="43" t="s">
        <v>26</v>
      </c>
      <c r="C20" s="25" t="s">
        <v>27</v>
      </c>
      <c r="D20" s="22" t="s">
        <v>28</v>
      </c>
      <c r="E20" s="23">
        <v>10</v>
      </c>
      <c r="F20" s="4">
        <f>76400*1.07</f>
        <v>81748</v>
      </c>
      <c r="G20" s="18">
        <f t="shared" si="0"/>
        <v>817480</v>
      </c>
      <c r="H20" s="46"/>
      <c r="I20" s="46"/>
      <c r="J20" s="46"/>
      <c r="K20" s="46"/>
      <c r="L20" s="56">
        <v>78992</v>
      </c>
      <c r="M20" s="57">
        <v>789920</v>
      </c>
      <c r="N20" s="59"/>
    </row>
    <row r="21" spans="1:18" s="15" customFormat="1" ht="81" customHeight="1" x14ac:dyDescent="0.2">
      <c r="A21" s="20">
        <v>13</v>
      </c>
      <c r="B21" s="26" t="s">
        <v>29</v>
      </c>
      <c r="C21" s="2" t="s">
        <v>31</v>
      </c>
      <c r="D21" s="27" t="s">
        <v>13</v>
      </c>
      <c r="E21" s="23">
        <v>5</v>
      </c>
      <c r="F21" s="4">
        <v>24990</v>
      </c>
      <c r="G21" s="18">
        <f t="shared" si="0"/>
        <v>124950</v>
      </c>
      <c r="H21" s="45"/>
      <c r="I21" s="45"/>
      <c r="J21" s="45"/>
      <c r="K21" s="45"/>
      <c r="L21" s="45"/>
      <c r="M21" s="45"/>
      <c r="N21" s="45"/>
    </row>
    <row r="22" spans="1:18" s="15" customFormat="1" ht="52.5" customHeight="1" x14ac:dyDescent="0.2">
      <c r="A22" s="16">
        <v>14</v>
      </c>
      <c r="B22" s="26" t="s">
        <v>30</v>
      </c>
      <c r="C22" s="2" t="s">
        <v>36</v>
      </c>
      <c r="D22" s="27" t="s">
        <v>13</v>
      </c>
      <c r="E22" s="23">
        <v>9</v>
      </c>
      <c r="F22" s="4">
        <v>5500</v>
      </c>
      <c r="G22" s="18">
        <f t="shared" si="0"/>
        <v>49500</v>
      </c>
      <c r="H22" s="45"/>
      <c r="I22" s="45"/>
      <c r="J22" s="45"/>
      <c r="K22" s="45"/>
      <c r="L22" s="45"/>
      <c r="M22" s="45"/>
      <c r="N22" s="45"/>
    </row>
    <row r="23" spans="1:18" s="15" customFormat="1" ht="84.75" customHeight="1" x14ac:dyDescent="0.2">
      <c r="A23" s="20">
        <v>15</v>
      </c>
      <c r="B23" s="34" t="s">
        <v>44</v>
      </c>
      <c r="C23" s="35" t="s">
        <v>45</v>
      </c>
      <c r="D23" s="27" t="s">
        <v>13</v>
      </c>
      <c r="E23" s="37">
        <v>20</v>
      </c>
      <c r="F23" s="38">
        <v>2160</v>
      </c>
      <c r="G23" s="18">
        <f t="shared" si="0"/>
        <v>43200</v>
      </c>
      <c r="H23" s="45"/>
      <c r="I23" s="45"/>
      <c r="J23" s="54">
        <v>2100</v>
      </c>
      <c r="K23" s="55">
        <f>J23*E23</f>
        <v>42000</v>
      </c>
      <c r="L23" s="45"/>
      <c r="M23" s="45"/>
      <c r="N23" s="45"/>
    </row>
    <row r="24" spans="1:18" ht="21.6" customHeight="1" x14ac:dyDescent="0.2">
      <c r="A24" s="28"/>
      <c r="B24" s="28" t="s">
        <v>8</v>
      </c>
      <c r="C24" s="28"/>
      <c r="D24" s="20"/>
      <c r="E24" s="29"/>
      <c r="F24" s="30"/>
      <c r="G24" s="30">
        <f>SUM(G7:G23)</f>
        <v>10806766.5</v>
      </c>
      <c r="H24" s="44"/>
      <c r="I24" s="58">
        <f>SUM(I7:I23)</f>
        <v>1318200</v>
      </c>
      <c r="J24" s="44"/>
      <c r="K24" s="58">
        <f>SUM(K7:K23)</f>
        <v>587000</v>
      </c>
      <c r="L24" s="44"/>
      <c r="M24" s="58">
        <f>SUM(M7:M23)</f>
        <v>2356895</v>
      </c>
      <c r="N24" s="44"/>
    </row>
    <row r="25" spans="1:18" ht="26.45" customHeight="1" x14ac:dyDescent="0.2"/>
    <row r="26" spans="1:18" x14ac:dyDescent="0.2">
      <c r="A26" s="68" t="s">
        <v>9</v>
      </c>
      <c r="B26" s="68"/>
      <c r="C26" s="68"/>
      <c r="D26" s="68"/>
      <c r="E26" s="68"/>
      <c r="F26" s="68"/>
      <c r="G26" s="68"/>
      <c r="H26" s="68"/>
      <c r="I26" s="39"/>
    </row>
    <row r="27" spans="1:18" s="32" customFormat="1" ht="53.25" customHeight="1" x14ac:dyDescent="0.2">
      <c r="A27" s="69" t="s">
        <v>11</v>
      </c>
      <c r="B27" s="69"/>
      <c r="C27" s="69"/>
      <c r="D27" s="69"/>
      <c r="E27" s="69"/>
      <c r="F27" s="69"/>
      <c r="G27" s="69"/>
      <c r="H27" s="31"/>
      <c r="I27" s="31"/>
      <c r="J27" s="31"/>
      <c r="K27" s="31"/>
      <c r="L27" s="31"/>
      <c r="M27" s="31"/>
      <c r="N27" s="31"/>
      <c r="O27" s="31"/>
      <c r="P27" s="31"/>
      <c r="Q27" s="31"/>
      <c r="R27" s="31"/>
    </row>
    <row r="28" spans="1:18" ht="15" x14ac:dyDescent="0.25">
      <c r="A28" s="47" t="s">
        <v>48</v>
      </c>
      <c r="B28" s="47"/>
      <c r="C28" s="47"/>
      <c r="D28" s="48"/>
      <c r="E28" s="48"/>
      <c r="F28" s="49"/>
      <c r="G28" s="50" t="s">
        <v>49</v>
      </c>
    </row>
    <row r="29" spans="1:18" ht="15" x14ac:dyDescent="0.25">
      <c r="A29" s="47"/>
      <c r="B29" s="47"/>
      <c r="C29" s="47"/>
      <c r="D29" s="48"/>
      <c r="E29" s="48"/>
      <c r="F29" s="49"/>
      <c r="G29" s="50"/>
    </row>
    <row r="30" spans="1:18" ht="15" x14ac:dyDescent="0.25">
      <c r="A30" s="47" t="s">
        <v>50</v>
      </c>
      <c r="B30" s="47"/>
      <c r="C30" s="47"/>
      <c r="D30" s="48"/>
      <c r="E30" s="48"/>
      <c r="F30" s="49"/>
      <c r="G30" s="50" t="s">
        <v>51</v>
      </c>
    </row>
    <row r="31" spans="1:18" ht="15" x14ac:dyDescent="0.25">
      <c r="A31" s="47"/>
      <c r="B31" s="47"/>
      <c r="C31" s="47"/>
      <c r="D31" s="48"/>
      <c r="E31" s="48"/>
      <c r="F31" s="49"/>
      <c r="G31" s="50"/>
    </row>
    <row r="32" spans="1:18" ht="15" x14ac:dyDescent="0.25">
      <c r="A32" s="47" t="s">
        <v>52</v>
      </c>
      <c r="B32" s="47"/>
      <c r="C32" s="47"/>
      <c r="D32" s="48"/>
      <c r="E32" s="48"/>
      <c r="F32" s="49"/>
      <c r="G32" s="50" t="s">
        <v>53</v>
      </c>
    </row>
  </sheetData>
  <mergeCells count="32">
    <mergeCell ref="A26:H26"/>
    <mergeCell ref="A27:G27"/>
    <mergeCell ref="A6:G6"/>
    <mergeCell ref="B14:B15"/>
    <mergeCell ref="C14:C15"/>
    <mergeCell ref="D14:D15"/>
    <mergeCell ref="E14:E15"/>
    <mergeCell ref="B16:B17"/>
    <mergeCell ref="C16:C17"/>
    <mergeCell ref="D16:D17"/>
    <mergeCell ref="E16:E17"/>
    <mergeCell ref="A14:A15"/>
    <mergeCell ref="F14:F15"/>
    <mergeCell ref="G14:G15"/>
    <mergeCell ref="A16:A17"/>
    <mergeCell ref="F16:F17"/>
    <mergeCell ref="G16:G17"/>
    <mergeCell ref="A4:G4"/>
    <mergeCell ref="H14:H15"/>
    <mergeCell ref="J14:J15"/>
    <mergeCell ref="L14:L15"/>
    <mergeCell ref="N14:N15"/>
    <mergeCell ref="H16:H17"/>
    <mergeCell ref="J16:J17"/>
    <mergeCell ref="L16:L17"/>
    <mergeCell ref="N16:N17"/>
    <mergeCell ref="I14:I15"/>
    <mergeCell ref="I16:I17"/>
    <mergeCell ref="K14:K15"/>
    <mergeCell ref="K16:K17"/>
    <mergeCell ref="M16:M17"/>
    <mergeCell ref="M14:M15"/>
  </mergeCells>
  <pageMargins left="0.19685039370078741" right="0.19685039370078741" top="0.39370078740157483" bottom="0.19685039370078741" header="0.31496062992125984" footer="0.31496062992125984"/>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МИ</vt:lpstr>
      <vt:lpstr>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2022-03-14T11:18:47Z</cp:lastPrinted>
  <dcterms:created xsi:type="dcterms:W3CDTF">2019-03-11T10:08:28Z</dcterms:created>
  <dcterms:modified xsi:type="dcterms:W3CDTF">2022-03-28T09:57:54Z</dcterms:modified>
</cp:coreProperties>
</file>