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2\Протокола 2022г\"/>
    </mc:Choice>
  </mc:AlternateContent>
  <bookViews>
    <workbookView xWindow="0" yWindow="0" windowWidth="20496" windowHeight="7620"/>
  </bookViews>
  <sheets>
    <sheet name="ЛС и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МИ'!$A$1:$V$79</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R71" i="1" l="1"/>
  <c r="R13" i="1"/>
  <c r="T71" i="1" l="1"/>
  <c r="T68" i="1"/>
  <c r="V71" i="1"/>
  <c r="O71" i="1"/>
  <c r="I71" i="1"/>
  <c r="K71" i="1"/>
  <c r="K40" i="1"/>
  <c r="R33" i="1" l="1"/>
  <c r="O49" i="1" l="1"/>
  <c r="K67" i="1"/>
  <c r="I20" i="1"/>
  <c r="V7" i="1"/>
  <c r="G70" i="1" l="1"/>
  <c r="G69" i="1" s="1"/>
  <c r="G56" i="1"/>
  <c r="G54" i="1" l="1"/>
  <c r="G68" i="1" l="1"/>
  <c r="G49" i="1" l="1"/>
  <c r="G40" i="1" l="1"/>
  <c r="G20" i="1" l="1"/>
  <c r="G38" i="1" l="1"/>
  <c r="G58" i="1"/>
  <c r="G57" i="1"/>
  <c r="G62" i="1"/>
  <c r="G59" i="1"/>
  <c r="E10" i="1" l="1"/>
  <c r="G10" i="1" s="1"/>
  <c r="G48" i="1" l="1"/>
  <c r="E13" i="1" l="1"/>
  <c r="G65" i="1"/>
  <c r="G50" i="1"/>
  <c r="G51" i="1"/>
  <c r="G52" i="1"/>
  <c r="G45" i="1"/>
  <c r="G46" i="1"/>
  <c r="G47" i="1"/>
  <c r="G41" i="1"/>
  <c r="G42" i="1"/>
  <c r="G43" i="1"/>
  <c r="G39" i="1"/>
  <c r="G37" i="1"/>
  <c r="G33" i="1"/>
  <c r="G22" i="1"/>
  <c r="G9" i="1"/>
  <c r="G8" i="1" s="1"/>
  <c r="G55" i="1" l="1"/>
  <c r="G44" i="1" l="1"/>
  <c r="G13" i="1" l="1"/>
  <c r="G14" i="1"/>
  <c r="G15" i="1"/>
  <c r="G16" i="1"/>
  <c r="G17" i="1"/>
  <c r="G18" i="1"/>
  <c r="G19" i="1"/>
  <c r="G21" i="1"/>
  <c r="G23" i="1"/>
  <c r="G24" i="1"/>
  <c r="G25" i="1"/>
  <c r="G26" i="1"/>
  <c r="G27" i="1"/>
  <c r="G28" i="1"/>
  <c r="G29" i="1"/>
  <c r="G30" i="1"/>
  <c r="G31" i="1"/>
  <c r="G32" i="1"/>
  <c r="G34" i="1"/>
  <c r="G35" i="1"/>
  <c r="G36" i="1"/>
  <c r="G53" i="1"/>
  <c r="G60" i="1"/>
  <c r="G61" i="1"/>
  <c r="G63" i="1"/>
  <c r="G64" i="1"/>
  <c r="G66" i="1"/>
  <c r="G67" i="1"/>
  <c r="G12" i="1"/>
  <c r="G7" i="1"/>
  <c r="G6" i="1" s="1"/>
  <c r="G11" i="1" l="1"/>
  <c r="G71" i="1"/>
</calcChain>
</file>

<file path=xl/sharedStrings.xml><?xml version="1.0" encoding="utf-8"?>
<sst xmlns="http://schemas.openxmlformats.org/spreadsheetml/2006/main" count="220" uniqueCount="131">
  <si>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</si>
  <si>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</si>
  <si>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</si>
  <si>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</si>
  <si>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</si>
  <si>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</si>
  <si>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</si>
  <si>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</si>
  <si>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</si>
  <si>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</si>
  <si>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</si>
  <si>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</si>
  <si>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штука</t>
  </si>
  <si>
    <t>флакон</t>
  </si>
  <si>
    <t>Лекарственные препараты, изготовленных в аптеках</t>
  </si>
  <si>
    <t>упаковка</t>
  </si>
  <si>
    <t>Аптечка первой помощи населению</t>
  </si>
  <si>
    <t>Аптечка первой помощи населению: бинты стерильные -  2шт, бинты нестерильные-  2шт, вата- 1уп, стерильные перчатки размером (7-8) -  6 пар, лейкопластырь- 1уп, жгут-  1 шт, спирт этиловый 70%-  1фл, груша (для отсасывания слизи)- 1шт, стерильный шпатель (для открытия ротовой полости)-1шт , мешок Амбу-  1шт, тонометр- 1шт, фонендоскоп- 1шт, валидол 0,06 грамм- 1уп, нитроглицерин 0,005-  1уп,  эпинефрин 0,1%- 1уп, раствор йода 5%- 1фл, нитроглицерин 0,005-  1уп, раствор аммиака 10 %-1фл, эпинефрин 0,1%-  1уп, раствор йода 5%-  1фл.</t>
  </si>
  <si>
    <t xml:space="preserve">Аспирационный наконечник </t>
  </si>
  <si>
    <t>Бинты изготовлены из отбеленной медицинской марли. Длина и ширина 7м х 14см; не стерильный</t>
  </si>
  <si>
    <t>Бинты изготовлены из отбеленной медицинской марли. Длина и ширина  7м х 14см; стерильный</t>
  </si>
  <si>
    <t>Гастростомическая трубка с раздельными портами для питания и доставки медикаментов размер 16</t>
  </si>
  <si>
    <t>Гастростомическая трубка с раздельными портами для питания и доставки медикаментов размер 18</t>
  </si>
  <si>
    <t>Гастростомическая трубка с раздельными портами для питания и доставки медикаментов размер 20</t>
  </si>
  <si>
    <t>Дренажная трубка размеры 2,0х2,5 силиконовая №25 метров в упаковке</t>
  </si>
  <si>
    <t>метр</t>
  </si>
  <si>
    <t>Иглы хирургические 3В1-1*50 №50 шт в уп</t>
  </si>
  <si>
    <t>Иглы  хирургические  № 50 штук в упаковке, 3В1-1*50</t>
  </si>
  <si>
    <t>Иглы хирургические 4А1-0,8*32 №50 шт в уп</t>
  </si>
  <si>
    <t>Иглы  хирургические  № 50 штук в упаковке, 4А1-0,8*32</t>
  </si>
  <si>
    <t>Иглы хирургические 4А1-0,9*36 №50 шт в уп</t>
  </si>
  <si>
    <t>Иглы  хирургические  № 50 штук в упаковке, 4В1-0,9*36</t>
  </si>
  <si>
    <t>Иглы хирургические 4А1-1*25 №50 шт в уп</t>
  </si>
  <si>
    <t>Иглы  хирургические  № 50 штук в упаковке, 4В1-1,0*25</t>
  </si>
  <si>
    <t>Иглы хирургические 4А1-1,2*55 №50 шт в уп</t>
  </si>
  <si>
    <t>Иглы  хирургические  № 50 штук в упаковке, 4А1-1,2*55</t>
  </si>
  <si>
    <t>Иглы хирургические 4А1-1,4*75 №50 шт в уп</t>
  </si>
  <si>
    <t>Иглы  хирургические  № 50 штук в упаковке, 4А1-1,4*75</t>
  </si>
  <si>
    <t>Катетер внутривенный Бабочка, размер 21G</t>
  </si>
  <si>
    <t>Сумма закупа</t>
  </si>
  <si>
    <t xml:space="preserve">Лезвие хирургическое, съемное, одноразовое №22 </t>
  </si>
  <si>
    <t>Лезвие хирургическое, съемное, одноразовое №23</t>
  </si>
  <si>
    <t>Трахеостомическая трубка с манжетой низкого давленния, силиконизированная S6,5</t>
  </si>
  <si>
    <t>Трубка эндотрахеальная 6,5 мм, одноразовая, стерильная</t>
  </si>
  <si>
    <t>Трубка эндотрахеальная  7,0 мм, одноразовая, стерильная</t>
  </si>
  <si>
    <t>Трубка эндотрахеальная  8,0 мм, одноразовая, стерильная</t>
  </si>
  <si>
    <t>Уксусная кислота 1%, раствор 150,0 мл</t>
  </si>
  <si>
    <t>Бинт медицинский марлевый нестерильный, размер 7м х 14см</t>
  </si>
  <si>
    <t>Бинт медицинский марлевый стерильный, размер 7м х 14см</t>
  </si>
  <si>
    <t>Вата медицинская, гигроскопическая, гигиеническая, стерильная, 25 гр, сжатая</t>
  </si>
  <si>
    <t>Зонд ректальный (ПХВ) для одноразового применения размер 30</t>
  </si>
  <si>
    <t>Катетер подключичный, стерильный, диаметр 1,4 мм, однократного применения</t>
  </si>
  <si>
    <t>Катетер Фоллея, трехходовой катетер, латексный с силиконовым покрытием, размер 14</t>
  </si>
  <si>
    <t>Катетер Фолея  из  латекса Уретральный трехходовой катетер Фолея из 100% силикона, для послеоперационного отведения мочи. Атравматичный наконечник тип Дюфура. Прозрачность силикона позволяет провести визуальную оценку внутреннего просвета и вынести решение о необходимости замены катетера, латексный с силиконовым покрытием, размер 14</t>
  </si>
  <si>
    <t>Уроприемник, дренируемый прозрачный однокомпенентный 10*55</t>
  </si>
  <si>
    <t>Шприц тип Жанэ 50 мл одноразовый с наконечникам для катетерной насадки</t>
  </si>
  <si>
    <t>Удлинитель оригинальный для Перфузор, стандарт</t>
  </si>
  <si>
    <t>Шовный хирургический стерильный материал простой 3/0 с иглой</t>
  </si>
  <si>
    <t xml:space="preserve">Шовный хирургический стерильный материал простой 3/0 с иглой, длина нити 75см, игла колющая 26мм, изгиб 1/2. </t>
  </si>
  <si>
    <t>Наконечник аспирационный, гибкий, тонкий, с отверстием для вакуум-контроля. Катетеры эластичны и могут сгибаться оператором для изменения угла и приспособления к специальным нуждам. Диаметр - 12 Fr. Длина - 25см. Стерильно.</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</si>
  <si>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20</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</si>
  <si>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18</t>
  </si>
  <si>
    <t>Гастростoмическая трубка показана пациентам, нуждающимся в непрерывном энтеральном питании. Материал - медицинский силикон. Универсальный порт для введения питания. Порт для введения лекарств. Внешний фиксатор типа SECUR-LOK. Силиконовый внутри желудочный баллон для фиксации трубки. Конический дистальный наконечник. Дистальный наконечник утоплен при рекомендуемом объеме баллона с не утопленным наконечником. Ренген непроницаемая полоса. Гамма-стерилизация.  размер 16</t>
  </si>
  <si>
    <t>Пакет комбинированный самоклеющийся для паровой и газовой стерилизации, размер 200х350 мм, в упаковке по 200 штук</t>
  </si>
  <si>
    <t>Тест-полоски для глюкометра Accu-Chek Active № 50</t>
  </si>
  <si>
    <t>Тест-полоски для определения глюкозы в крови (50шт в упаковке) для глюкометра Accu-Chek Active</t>
  </si>
  <si>
    <t>Лекарственные средства</t>
  </si>
  <si>
    <t>Атропина сульфат</t>
  </si>
  <si>
    <t>раствор для инъекций 1мг/мл 1 мл</t>
  </si>
  <si>
    <t>ампула</t>
  </si>
  <si>
    <t>Жгут стягивающий типа ЖВ-01 (с фиксатором)</t>
  </si>
  <si>
    <t>Жгут стягивающий типа ЖВ-01 (с фиксатором). При проведении внутривенных манипуляций с помощью жгута кровоостанавливающего типа ЖВ-01 исключено защемление кожи, одежды. Конструкция жгута позволяет работать с ним одной рукой. Вес жгута около 100 г. Длина жгута (525±25) мм. Защелка удерживается в корпусе при нагрузке на эластичную ленту не менее 8кГс.</t>
  </si>
  <si>
    <t xml:space="preserve">Катетер Фоллея 20 латексный с силиконовым покрытием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</si>
  <si>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</si>
  <si>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Линия для мониторинга газов типа Luer (трубка пробозаборник). Внутренний диаметр 1,2мм, длина 2,45м</t>
  </si>
  <si>
    <t>Медификс система для измерения ЦВД  180 С №50</t>
  </si>
  <si>
    <t xml:space="preserve">Медификс система, шкала для измерения центрального венозного давления. Градуировка от +30см вод.ст.до -15см вод.ст. Длина - 80 см. Для многократного применения. Материал ударопрочная пластмасса. С универсальным фиксирующим зажимом. </t>
  </si>
  <si>
    <t>Набор для эпидуральной анестезии</t>
  </si>
  <si>
    <t>Эпидуральный набор с иглой 18G разъем типа Луер Лок размер эпидурального катетер 21G шприц утраты сопротивления трехкомпонентный объемом 10 мл.</t>
  </si>
  <si>
    <t>Нить хирургический капрон, нерассасывающая №4, 20метр, стерильный</t>
  </si>
  <si>
    <t>Нить хирургический капрон, нерассасывающая №5, 20метр, стерильный</t>
  </si>
  <si>
    <t>Подушка кислородная 40 л.</t>
  </si>
  <si>
    <t>Полотно нетканное</t>
  </si>
  <si>
    <t>Полотно нетканное антимикробное сорбционное стерильное 10х15 см на клеевой основе</t>
  </si>
  <si>
    <t>Полотно нетканное антимикробное сорбционное стерильное 10х29 см на клеевой основе</t>
  </si>
  <si>
    <t>Соединительная трубка для аспирационного наконечника с рукояткой, одноразовый размер 1/4in, 360cm</t>
  </si>
  <si>
    <t>Спринцовка  резиновая с твердым наконечником размер №1</t>
  </si>
  <si>
    <t xml:space="preserve">Спринцовка размер №9 с твердым наконечником </t>
  </si>
  <si>
    <t>Спринцовка №9 с твердым наконечником. Предназначена для медицинских целей в лечебных учреждениях и для индивидуального использования: для ирригации и отсасывания жидкости из полостей организма. 270 мл</t>
  </si>
  <si>
    <t>Электроды для ЭКГ мониторинга одноразовые  48*50 мм</t>
  </si>
  <si>
    <t>Одноразовые ЭКГ электроды самоклеящиеся для взрослых, вспенная основа, диаметр 50мм., в упаковке 50шт. Электроды являются гипоаллергенными.</t>
  </si>
  <si>
    <t>Системы для переливания крови, компонентов крови и кровезаменителей, системы для инфузионной и трансфузионной терапии размером 18Gх1 1/2" (1.2х38мм)</t>
  </si>
  <si>
    <t>Этанол, раствор 70 % 100 мл</t>
  </si>
  <si>
    <t>Трубка эндобронхиальная левосторонняя, коннектор 15мм М, угловой, с аспирационным клапаном и защитным колпачком — 2 штуки, Y-образный коннектор — 1 штука, размер 37FR</t>
  </si>
  <si>
    <t>Трубка эндотрахеальная 7,5 мм, одноразовая, стерильная</t>
  </si>
  <si>
    <t>Трубка эндобронхиальная правосторонняя, коннектор 15мм М, угловой, с аспирационным клапаном и защитным колпачком — 2 штуки, Y-образный коннектор — 1 штука, размер 37FR</t>
  </si>
  <si>
    <t>Трубка эндобронхиальная левосторонняя, коннектор 15мм М, угловой, с аспирационным клапаном и защитным колпачком — 2 штуки, Y-образный коннектор — 1 штука, размер 35FR</t>
  </si>
  <si>
    <t>Марля медицинская отбеленная 30гр/м, в рулоне 1000 метр</t>
  </si>
  <si>
    <t>Гель медицинский для ультразвуковой диагностики, средней вязкости, канистра по 5 кг</t>
  </si>
  <si>
    <t>канистра</t>
  </si>
  <si>
    <t>Мочеприемник прикроватный 2 л</t>
  </si>
  <si>
    <t xml:space="preserve">Прикроватный мешок для сбора мочи на 2 литра, длина дренажной  трубки 120 см. </t>
  </si>
  <si>
    <t>Скальпель, одноразовый, стерильный №23</t>
  </si>
  <si>
    <t>Эозин 1% водный раствор, 1000мл</t>
  </si>
  <si>
    <t xml:space="preserve">Эозин является цитоплазматическим красителем. Окрашивает цитоплазму клеток и волокна межклеточного вещества в срезах и цитологических препаратах в различные оттенки розового цвета. </t>
  </si>
  <si>
    <t>Трахеостомическая трубка с манжетой низкого давленния, силиконизированная S7,5</t>
  </si>
  <si>
    <t>Трубка эндобронхиальная правосторонняя, коннектор 15мм М, угловой, с аспирационным клапаном и защитным колпачком — 2 штуки, Y-образный коннектор — 1 штука, размер 35FR</t>
  </si>
  <si>
    <t>Чистящий раствор (1000мл) на автоматический гематологический анализатор Sysmex</t>
  </si>
  <si>
    <t>Очищающий раствор для работы на автоматических гематологических анализаторах серии Sysmex (1000мл)</t>
  </si>
  <si>
    <t>Реагенты на гематологический анализатор  Sysmex XP-300</t>
  </si>
  <si>
    <t>ТОО "Medical Active Group"</t>
  </si>
  <si>
    <t>ТОО "Медицинские Газовые Системы"</t>
  </si>
  <si>
    <t>к протоколу 46 от 10.06.2022г.</t>
  </si>
  <si>
    <t>Иманғали Д.Қ.</t>
  </si>
  <si>
    <t>Руководитель ОГЗ и ЮС</t>
  </si>
  <si>
    <t xml:space="preserve">Специалист по государственным закупкам </t>
  </si>
  <si>
    <t>Корженко О.О.</t>
  </si>
  <si>
    <t>ТОО "ЕвроАзияФарм" Цена</t>
  </si>
  <si>
    <t>ТОО "ЕвроАзияФарм" Сумма</t>
  </si>
  <si>
    <t>ТОО "АЛЬЯНС-ФАРМ" Цена</t>
  </si>
  <si>
    <t>ТОО "АЛЬЯНС-ФАРМ" Сумма</t>
  </si>
  <si>
    <t>ТОО "NERA-PHARM" Цена</t>
  </si>
  <si>
    <t xml:space="preserve">ТОО "NERA-PHARM" Сумма </t>
  </si>
  <si>
    <t>ТОО "КФК Медсервис плюс" Цена</t>
  </si>
  <si>
    <t>ТОО "КФК Медсервис плюс" Сумма</t>
  </si>
  <si>
    <t>не соответствует п.97 Правил № 375</t>
  </si>
  <si>
    <t>ИП "ЛИЯ" Цена</t>
  </si>
  <si>
    <t>ИП "ЛИЯ" Сумма</t>
  </si>
  <si>
    <t>ИП Маслова С.Л.</t>
  </si>
  <si>
    <t>ТОО "NODA-MED" Цена</t>
  </si>
  <si>
    <t>ТОО "NODA-MED" Сумма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</si>
</sst>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2"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9"/>
      <color theme="1"/>
      <name val="Times New Roman"/>
      <family val="1"/>
      <charset val="204"/>
    </font>
    <font>
      <sz val="9"/>
      <color rgb="FF000000"/>
      <name val="Times New Roman"/>
      <family val="1"/>
      <charset val="204"/>
    </font>
    <font>
      <b/>
      <sz val="9"/>
      <color rgb="FF000000"/>
      <name val="Times New Roman"/>
      <family val="1"/>
      <charset val="204"/>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73">
    <xf numFmtId="0" fontId="0" fillId="0" borderId="0" xfId="0"/>
    <xf numFmtId="0" fontId="8" fillId="0" borderId="2" xfId="1" applyFont="1" applyBorder="1" applyAlignment="1">
      <alignment horizontal="center" vertical="center" wrapText="1"/>
    </xf>
    <xf numFmtId="4" fontId="8" fillId="0" borderId="2" xfId="5" applyNumberFormat="1" applyFont="1" applyFill="1" applyBorder="1" applyAlignment="1">
      <alignment horizontal="right" vertical="top"/>
    </xf>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4" fontId="7" fillId="0" borderId="0" xfId="5" applyNumberFormat="1" applyFont="1" applyFill="1" applyBorder="1" applyAlignment="1">
      <alignment horizontal="right" vertical="top"/>
    </xf>
    <xf numFmtId="0" fontId="8" fillId="0" borderId="6" xfId="5"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2" xfId="1" applyFont="1" applyFill="1" applyBorder="1" applyAlignment="1">
      <alignment horizontal="left" vertical="top" wrapText="1"/>
    </xf>
    <xf numFmtId="0" fontId="9" fillId="0" borderId="2" xfId="0" applyFont="1" applyFill="1" applyBorder="1" applyAlignment="1">
      <alignment horizontal="center" vertical="center" wrapText="1"/>
    </xf>
    <xf numFmtId="0" fontId="8" fillId="0" borderId="6" xfId="5" applyFont="1" applyFill="1" applyBorder="1" applyAlignment="1">
      <alignment horizontal="center" vertical="top" wrapText="1"/>
    </xf>
    <xf numFmtId="0" fontId="7" fillId="0" borderId="2" xfId="0" applyFont="1" applyFill="1" applyBorder="1" applyAlignment="1">
      <alignment horizontal="center" vertical="center"/>
    </xf>
    <xf numFmtId="43" fontId="10" fillId="0" borderId="2" xfId="22" applyFont="1" applyFill="1" applyBorder="1" applyAlignment="1">
      <alignment horizontal="right" vertical="center" wrapText="1"/>
    </xf>
    <xf numFmtId="0" fontId="8" fillId="0" borderId="2" xfId="1" applyFont="1" applyFill="1" applyBorder="1" applyAlignment="1">
      <alignment horizontal="center" vertical="center"/>
    </xf>
    <xf numFmtId="0" fontId="7" fillId="0" borderId="2" xfId="0" applyFont="1" applyFill="1" applyBorder="1" applyAlignment="1">
      <alignment vertical="top" wrapText="1"/>
    </xf>
    <xf numFmtId="3" fontId="7" fillId="0" borderId="2" xfId="19" applyNumberFormat="1" applyFont="1" applyFill="1" applyBorder="1" applyAlignment="1">
      <alignment horizontal="center" vertical="center"/>
    </xf>
    <xf numFmtId="0" fontId="7" fillId="0" borderId="0" xfId="1" applyFont="1" applyAlignment="1">
      <alignment vertical="top"/>
    </xf>
    <xf numFmtId="0" fontId="7" fillId="0" borderId="0" xfId="1" applyFont="1" applyFill="1" applyAlignment="1">
      <alignment vertical="top"/>
    </xf>
    <xf numFmtId="0" fontId="8" fillId="0" borderId="2" xfId="1" applyFont="1" applyBorder="1" applyAlignment="1">
      <alignment vertical="top"/>
    </xf>
    <xf numFmtId="0" fontId="8" fillId="0" borderId="0" xfId="1" applyFont="1" applyAlignment="1">
      <alignment vertical="top"/>
    </xf>
    <xf numFmtId="0" fontId="7" fillId="0" borderId="0" xfId="1" applyFont="1" applyBorder="1" applyAlignment="1">
      <alignment vertical="top"/>
    </xf>
    <xf numFmtId="0" fontId="7" fillId="0" borderId="0" xfId="0" applyFont="1" applyFill="1" applyAlignment="1">
      <alignment vertical="top"/>
    </xf>
    <xf numFmtId="0" fontId="7" fillId="0" borderId="0" xfId="1" applyFont="1" applyAlignment="1">
      <alignment horizontal="center" vertical="top"/>
    </xf>
    <xf numFmtId="0" fontId="8" fillId="0" borderId="2" xfId="1" applyFont="1" applyBorder="1" applyAlignment="1">
      <alignment horizontal="center" vertical="center"/>
    </xf>
    <xf numFmtId="3" fontId="8" fillId="0" borderId="6" xfId="5" applyNumberFormat="1" applyFont="1" applyFill="1" applyBorder="1" applyAlignment="1">
      <alignment horizontal="center" vertical="top"/>
    </xf>
    <xf numFmtId="0" fontId="7" fillId="0" borderId="0" xfId="5" applyFont="1" applyFill="1" applyBorder="1" applyAlignment="1">
      <alignment horizontal="center" vertical="top"/>
    </xf>
    <xf numFmtId="0" fontId="7" fillId="0" borderId="0" xfId="1" applyFont="1" applyAlignment="1">
      <alignment horizontal="left" vertical="top"/>
    </xf>
    <xf numFmtId="0" fontId="7" fillId="0" borderId="2" xfId="1"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6" xfId="0" applyFont="1" applyFill="1" applyBorder="1" applyAlignment="1">
      <alignment vertical="top" wrapText="1"/>
    </xf>
    <xf numFmtId="0" fontId="7" fillId="0" borderId="6" xfId="0" applyFont="1" applyFill="1" applyBorder="1" applyAlignment="1">
      <alignment horizontal="center" vertical="center" wrapText="1"/>
    </xf>
    <xf numFmtId="3" fontId="7" fillId="0" borderId="6" xfId="19" applyNumberFormat="1" applyFont="1" applyFill="1" applyBorder="1" applyAlignment="1">
      <alignment horizontal="center" vertical="center"/>
    </xf>
    <xf numFmtId="43" fontId="8" fillId="0" borderId="5" xfId="1" applyNumberFormat="1" applyFont="1" applyBorder="1" applyAlignment="1">
      <alignment horizontal="right" vertical="top" wrapText="1"/>
    </xf>
    <xf numFmtId="0" fontId="7" fillId="0" borderId="2" xfId="1" applyFont="1" applyBorder="1" applyAlignment="1">
      <alignment horizontal="center" vertical="center" wrapText="1"/>
    </xf>
    <xf numFmtId="0" fontId="7" fillId="0" borderId="2" xfId="1" applyFont="1" applyBorder="1" applyAlignment="1">
      <alignment horizontal="left" vertical="top" wrapText="1"/>
    </xf>
    <xf numFmtId="0" fontId="7" fillId="0" borderId="2" xfId="1" applyFont="1" applyBorder="1" applyAlignment="1">
      <alignment horizontal="center" vertical="center"/>
    </xf>
    <xf numFmtId="43" fontId="7" fillId="0" borderId="2" xfId="22" applyFont="1" applyBorder="1" applyAlignment="1">
      <alignment horizontal="right" vertical="center" wrapText="1"/>
    </xf>
    <xf numFmtId="43" fontId="8" fillId="0" borderId="5" xfId="1" applyNumberFormat="1" applyFont="1" applyBorder="1" applyAlignment="1">
      <alignment horizontal="right" vertical="center" wrapText="1"/>
    </xf>
    <xf numFmtId="0" fontId="8" fillId="0" borderId="6" xfId="0" applyFont="1" applyFill="1" applyBorder="1" applyAlignment="1">
      <alignment vertical="top"/>
    </xf>
    <xf numFmtId="43" fontId="7" fillId="0" borderId="5" xfId="22" applyFont="1" applyBorder="1" applyAlignment="1">
      <alignment horizontal="right" vertical="center" wrapText="1"/>
    </xf>
    <xf numFmtId="43" fontId="8" fillId="0" borderId="5" xfId="22" applyFont="1" applyBorder="1" applyAlignment="1">
      <alignment horizontal="right" vertical="center" wrapText="1"/>
    </xf>
    <xf numFmtId="0" fontId="9" fillId="0" borderId="2" xfId="0" applyFont="1" applyBorder="1" applyAlignment="1">
      <alignment horizontal="left" vertical="top" wrapText="1"/>
    </xf>
    <xf numFmtId="0" fontId="9" fillId="0" borderId="2" xfId="19" applyNumberFormat="1" applyFont="1" applyBorder="1" applyAlignment="1">
      <alignment horizontal="center" vertical="center" wrapText="1"/>
    </xf>
    <xf numFmtId="0" fontId="7" fillId="0" borderId="2" xfId="0" applyFont="1" applyFill="1" applyBorder="1" applyAlignment="1">
      <alignment horizontal="left" vertical="top" wrapText="1"/>
    </xf>
    <xf numFmtId="43" fontId="7" fillId="0" borderId="0" xfId="22" applyNumberFormat="1" applyFont="1" applyAlignment="1">
      <alignment horizontal="right" vertical="top"/>
    </xf>
    <xf numFmtId="43" fontId="8" fillId="0" borderId="2" xfId="22" applyNumberFormat="1" applyFont="1" applyBorder="1" applyAlignment="1">
      <alignment horizontal="center" vertical="center" wrapText="1"/>
    </xf>
    <xf numFmtId="43" fontId="7" fillId="0" borderId="2" xfId="22" applyNumberFormat="1" applyFont="1" applyBorder="1" applyAlignment="1">
      <alignment horizontal="center" vertical="center" wrapText="1"/>
    </xf>
    <xf numFmtId="43" fontId="7" fillId="0" borderId="2" xfId="22" applyNumberFormat="1" applyFont="1" applyFill="1" applyBorder="1" applyAlignment="1">
      <alignment horizontal="right" vertical="center" wrapText="1"/>
    </xf>
    <xf numFmtId="43" fontId="7" fillId="0" borderId="2" xfId="19" applyNumberFormat="1" applyFont="1" applyFill="1" applyBorder="1" applyAlignment="1">
      <alignment horizontal="right" vertical="center" wrapText="1"/>
    </xf>
    <xf numFmtId="43" fontId="7" fillId="0" borderId="6" xfId="19" applyNumberFormat="1" applyFont="1" applyFill="1" applyBorder="1" applyAlignment="1">
      <alignment horizontal="right" vertical="center" wrapText="1"/>
    </xf>
    <xf numFmtId="43" fontId="9" fillId="0" borderId="2" xfId="19" applyNumberFormat="1" applyFont="1" applyBorder="1" applyAlignment="1">
      <alignment horizontal="right" vertical="center" wrapText="1"/>
    </xf>
    <xf numFmtId="43" fontId="8" fillId="0" borderId="6" xfId="22" applyNumberFormat="1" applyFont="1" applyFill="1" applyBorder="1" applyAlignment="1">
      <alignment horizontal="right" vertical="top" wrapText="1"/>
    </xf>
    <xf numFmtId="43" fontId="7" fillId="0" borderId="0" xfId="22" applyNumberFormat="1" applyFont="1" applyFill="1" applyBorder="1" applyAlignment="1">
      <alignment horizontal="right" vertical="top" wrapText="1"/>
    </xf>
    <xf numFmtId="43" fontId="11" fillId="0" borderId="2" xfId="22" applyFont="1" applyFill="1" applyBorder="1" applyAlignment="1">
      <alignment horizontal="right" vertical="center" wrapText="1"/>
    </xf>
    <xf numFmtId="0" fontId="7" fillId="0" borderId="0" xfId="1" applyFont="1"/>
    <xf numFmtId="43" fontId="7" fillId="0" borderId="0" xfId="22" applyFont="1" applyAlignment="1">
      <alignment horizontal="right"/>
    </xf>
    <xf numFmtId="43" fontId="7" fillId="0" borderId="2" xfId="22" applyFont="1" applyFill="1" applyBorder="1" applyAlignment="1">
      <alignment horizontal="right" vertical="center" wrapText="1"/>
    </xf>
    <xf numFmtId="43" fontId="7" fillId="2" borderId="2" xfId="22" applyFont="1" applyFill="1" applyBorder="1" applyAlignment="1">
      <alignment horizontal="right" vertical="center" wrapText="1"/>
    </xf>
    <xf numFmtId="43" fontId="7" fillId="3" borderId="2" xfId="22" applyFont="1" applyFill="1" applyBorder="1" applyAlignment="1">
      <alignment horizontal="right" vertical="center" wrapText="1"/>
    </xf>
    <xf numFmtId="0" fontId="7" fillId="0" borderId="2" xfId="1" applyFont="1" applyFill="1" applyBorder="1" applyAlignment="1">
      <alignment horizontal="center" vertical="center" wrapText="1"/>
    </xf>
    <xf numFmtId="0" fontId="7" fillId="0" borderId="0" xfId="0" applyFont="1" applyFill="1" applyBorder="1" applyAlignment="1">
      <alignment horizontal="left" vertical="top" wrapText="1"/>
    </xf>
    <xf numFmtId="0" fontId="7" fillId="0" borderId="0" xfId="0" applyFont="1" applyFill="1" applyBorder="1" applyAlignment="1">
      <alignment vertical="top"/>
    </xf>
    <xf numFmtId="0" fontId="8" fillId="0" borderId="1" xfId="1" applyFont="1" applyBorder="1" applyAlignment="1">
      <alignment horizontal="center" vertical="top"/>
    </xf>
    <xf numFmtId="0" fontId="8" fillId="0" borderId="2" xfId="1" applyFont="1" applyBorder="1" applyAlignment="1">
      <alignment horizontal="center" vertical="top"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43" fontId="8" fillId="0" borderId="2" xfId="1" applyNumberFormat="1" applyFont="1" applyBorder="1" applyAlignment="1">
      <alignment horizontal="right" vertical="center" wrapText="1"/>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
  <sheetViews>
    <sheetView tabSelected="1" view="pageBreakPreview" zoomScale="60" workbookViewId="0">
      <selection activeCell="O12" sqref="O12"/>
    </sheetView>
  </sheetViews>
  <sheetFormatPr defaultColWidth="8.88671875" defaultRowHeight="12" x14ac:dyDescent="0.3"/>
  <cols>
    <col min="1" max="1" width="6.44140625" style="16" customWidth="1"/>
    <col min="2" max="2" width="49.5546875" style="16" customWidth="1"/>
    <col min="3" max="3" width="49.6640625" style="16" customWidth="1"/>
    <col min="4" max="4" width="13.33203125" style="16" customWidth="1"/>
    <col min="5" max="5" width="15.44140625" style="22" customWidth="1"/>
    <col min="6" max="6" width="13.33203125" style="46" customWidth="1"/>
    <col min="7" max="7" width="17.88671875" style="16" customWidth="1"/>
    <col min="8" max="20" width="17.44140625" style="16" customWidth="1"/>
    <col min="21" max="21" width="16" style="16" customWidth="1"/>
    <col min="22" max="22" width="13.109375" style="16" customWidth="1"/>
    <col min="23" max="16384" width="8.88671875" style="16"/>
  </cols>
  <sheetData>
    <row r="1" spans="1:22" x14ac:dyDescent="0.3">
      <c r="E1" s="26" t="s">
        <v>0</v>
      </c>
    </row>
    <row r="2" spans="1:22" x14ac:dyDescent="0.3">
      <c r="E2" s="26" t="s">
        <v>112</v>
      </c>
    </row>
    <row r="4" spans="1:22" ht="15.75" customHeight="1" x14ac:dyDescent="0.3">
      <c r="A4" s="64" t="s">
        <v>1</v>
      </c>
      <c r="B4" s="64"/>
      <c r="C4" s="64"/>
      <c r="D4" s="64"/>
      <c r="E4" s="64"/>
      <c r="F4" s="64"/>
      <c r="G4" s="64"/>
    </row>
    <row r="5" spans="1:22" ht="40.5" customHeight="1" x14ac:dyDescent="0.3">
      <c r="A5" s="1" t="s">
        <v>2</v>
      </c>
      <c r="B5" s="1" t="s">
        <v>3</v>
      </c>
      <c r="C5" s="1" t="s">
        <v>9</v>
      </c>
      <c r="D5" s="1" t="s">
        <v>4</v>
      </c>
      <c r="E5" s="23" t="s">
        <v>5</v>
      </c>
      <c r="F5" s="47" t="s">
        <v>6</v>
      </c>
      <c r="G5" s="1" t="s">
        <v>7</v>
      </c>
      <c r="H5" s="1" t="s">
        <v>119</v>
      </c>
      <c r="I5" s="1" t="s">
        <v>120</v>
      </c>
      <c r="J5" s="1" t="s">
        <v>121</v>
      </c>
      <c r="K5" s="1" t="s">
        <v>122</v>
      </c>
      <c r="L5" s="1" t="s">
        <v>110</v>
      </c>
      <c r="M5" s="1" t="s">
        <v>128</v>
      </c>
      <c r="N5" s="1" t="s">
        <v>123</v>
      </c>
      <c r="O5" s="1" t="s">
        <v>124</v>
      </c>
      <c r="P5" s="1" t="s">
        <v>111</v>
      </c>
      <c r="Q5" s="1" t="s">
        <v>126</v>
      </c>
      <c r="R5" s="1" t="s">
        <v>127</v>
      </c>
      <c r="S5" s="1" t="s">
        <v>129</v>
      </c>
      <c r="T5" s="1" t="s">
        <v>130</v>
      </c>
      <c r="U5" s="1" t="s">
        <v>117</v>
      </c>
      <c r="V5" s="1" t="s">
        <v>118</v>
      </c>
    </row>
    <row r="6" spans="1:22" ht="17.25" customHeight="1" x14ac:dyDescent="0.3">
      <c r="A6" s="66" t="s">
        <v>14</v>
      </c>
      <c r="B6" s="67"/>
      <c r="C6" s="67"/>
      <c r="D6" s="67"/>
      <c r="E6" s="67"/>
      <c r="F6" s="68"/>
      <c r="G6" s="39">
        <f>G7</f>
        <v>12600</v>
      </c>
      <c r="H6" s="38"/>
      <c r="I6" s="38"/>
      <c r="J6" s="38"/>
      <c r="K6" s="38"/>
      <c r="L6" s="38"/>
      <c r="M6" s="38"/>
      <c r="N6" s="38"/>
      <c r="O6" s="38"/>
      <c r="P6" s="38"/>
      <c r="Q6" s="38"/>
      <c r="R6" s="38"/>
      <c r="S6" s="38"/>
      <c r="T6" s="38"/>
      <c r="U6" s="38"/>
      <c r="V6" s="38"/>
    </row>
    <row r="7" spans="1:22" ht="16.5" customHeight="1" x14ac:dyDescent="0.3">
      <c r="A7" s="1">
        <v>1</v>
      </c>
      <c r="B7" s="36" t="s">
        <v>46</v>
      </c>
      <c r="C7" s="36" t="s">
        <v>46</v>
      </c>
      <c r="D7" s="35" t="s">
        <v>13</v>
      </c>
      <c r="E7" s="37">
        <v>36</v>
      </c>
      <c r="F7" s="48">
        <v>350</v>
      </c>
      <c r="G7" s="38">
        <f>E7*F7</f>
        <v>12600</v>
      </c>
      <c r="H7" s="38"/>
      <c r="I7" s="38"/>
      <c r="J7" s="38"/>
      <c r="K7" s="38"/>
      <c r="L7" s="38"/>
      <c r="M7" s="38"/>
      <c r="N7" s="38"/>
      <c r="O7" s="38"/>
      <c r="P7" s="38"/>
      <c r="Q7" s="38"/>
      <c r="R7" s="38"/>
      <c r="S7" s="38"/>
      <c r="T7" s="38"/>
      <c r="U7" s="59">
        <v>350</v>
      </c>
      <c r="V7" s="59">
        <f>E7*U7</f>
        <v>12600</v>
      </c>
    </row>
    <row r="8" spans="1:22" ht="16.5" customHeight="1" x14ac:dyDescent="0.3">
      <c r="A8" s="66" t="s">
        <v>66</v>
      </c>
      <c r="B8" s="67"/>
      <c r="C8" s="67"/>
      <c r="D8" s="67"/>
      <c r="E8" s="67"/>
      <c r="F8" s="68"/>
      <c r="G8" s="42">
        <f>G9+G10</f>
        <v>135968.4</v>
      </c>
      <c r="H8" s="38"/>
      <c r="I8" s="38"/>
      <c r="J8" s="38"/>
      <c r="K8" s="38"/>
      <c r="L8" s="38"/>
      <c r="M8" s="38"/>
      <c r="N8" s="38"/>
      <c r="O8" s="38"/>
      <c r="P8" s="38"/>
      <c r="Q8" s="38"/>
      <c r="R8" s="38"/>
      <c r="S8" s="38"/>
      <c r="T8" s="38"/>
      <c r="U8" s="38"/>
      <c r="V8" s="38"/>
    </row>
    <row r="9" spans="1:22" ht="16.5" customHeight="1" x14ac:dyDescent="0.3">
      <c r="A9" s="1">
        <v>2</v>
      </c>
      <c r="B9" s="36" t="s">
        <v>67</v>
      </c>
      <c r="C9" s="36" t="s">
        <v>68</v>
      </c>
      <c r="D9" s="35" t="s">
        <v>69</v>
      </c>
      <c r="E9" s="37">
        <v>750</v>
      </c>
      <c r="F9" s="48">
        <v>56.4</v>
      </c>
      <c r="G9" s="41">
        <f>E9*F9</f>
        <v>42300</v>
      </c>
      <c r="H9" s="38"/>
      <c r="I9" s="38"/>
      <c r="J9" s="38"/>
      <c r="K9" s="38"/>
      <c r="L9" s="38"/>
      <c r="M9" s="38"/>
      <c r="N9" s="38"/>
      <c r="O9" s="38"/>
      <c r="P9" s="38"/>
      <c r="Q9" s="38"/>
      <c r="R9" s="38"/>
      <c r="S9" s="38"/>
      <c r="T9" s="38"/>
      <c r="U9" s="38"/>
      <c r="V9" s="38"/>
    </row>
    <row r="10" spans="1:22" ht="15.75" customHeight="1" x14ac:dyDescent="0.3">
      <c r="A10" s="1">
        <v>3</v>
      </c>
      <c r="B10" s="36" t="s">
        <v>92</v>
      </c>
      <c r="C10" s="36" t="s">
        <v>92</v>
      </c>
      <c r="D10" s="35" t="s">
        <v>13</v>
      </c>
      <c r="E10" s="37">
        <f>400+80+500</f>
        <v>980</v>
      </c>
      <c r="F10" s="48">
        <v>95.58</v>
      </c>
      <c r="G10" s="41">
        <f>E10*F10</f>
        <v>93668.4</v>
      </c>
      <c r="H10" s="38"/>
      <c r="I10" s="38"/>
      <c r="J10" s="38"/>
      <c r="K10" s="38"/>
      <c r="L10" s="38"/>
      <c r="M10" s="38"/>
      <c r="N10" s="38"/>
      <c r="O10" s="38"/>
      <c r="P10" s="38"/>
      <c r="Q10" s="38"/>
      <c r="R10" s="38"/>
      <c r="S10" s="38"/>
      <c r="T10" s="38"/>
      <c r="U10" s="38"/>
      <c r="V10" s="38"/>
    </row>
    <row r="11" spans="1:22" ht="12.75" customHeight="1" x14ac:dyDescent="0.3">
      <c r="A11" s="65" t="s">
        <v>11</v>
      </c>
      <c r="B11" s="65"/>
      <c r="C11" s="65"/>
      <c r="D11" s="65"/>
      <c r="E11" s="65"/>
      <c r="F11" s="65"/>
      <c r="G11" s="34">
        <f>SUM(G12:G68)</f>
        <v>9926251.0930000003</v>
      </c>
      <c r="H11" s="38"/>
      <c r="I11" s="38"/>
      <c r="J11" s="38"/>
      <c r="K11" s="38"/>
      <c r="L11" s="38"/>
      <c r="M11" s="38"/>
      <c r="N11" s="38"/>
      <c r="O11" s="38"/>
      <c r="P11" s="38"/>
      <c r="Q11" s="38"/>
      <c r="R11" s="38"/>
      <c r="S11" s="38"/>
      <c r="T11" s="38"/>
      <c r="U11" s="38"/>
      <c r="V11" s="38"/>
    </row>
    <row r="12" spans="1:22" s="17" customFormat="1" ht="118.5" customHeight="1" x14ac:dyDescent="0.3">
      <c r="A12" s="13">
        <v>4</v>
      </c>
      <c r="B12" s="27" t="s">
        <v>16</v>
      </c>
      <c r="C12" s="8" t="s">
        <v>17</v>
      </c>
      <c r="D12" s="9" t="s">
        <v>12</v>
      </c>
      <c r="E12" s="11">
        <v>8</v>
      </c>
      <c r="F12" s="49">
        <v>5200</v>
      </c>
      <c r="G12" s="12">
        <f>E12*F12</f>
        <v>41600</v>
      </c>
      <c r="H12" s="58"/>
      <c r="I12" s="58"/>
      <c r="J12" s="58"/>
      <c r="K12" s="58"/>
      <c r="L12" s="58"/>
      <c r="M12" s="58"/>
      <c r="N12" s="58"/>
      <c r="O12" s="58"/>
      <c r="P12" s="58"/>
      <c r="Q12" s="58"/>
      <c r="R12" s="58"/>
      <c r="S12" s="58"/>
      <c r="T12" s="58"/>
      <c r="U12" s="58"/>
      <c r="V12" s="58"/>
    </row>
    <row r="13" spans="1:22" s="17" customFormat="1" ht="49.5" customHeight="1" x14ac:dyDescent="0.3">
      <c r="A13" s="13">
        <v>5</v>
      </c>
      <c r="B13" s="28" t="s">
        <v>18</v>
      </c>
      <c r="C13" s="14" t="s">
        <v>59</v>
      </c>
      <c r="D13" s="7" t="s">
        <v>12</v>
      </c>
      <c r="E13" s="15">
        <f>500+300</f>
        <v>800</v>
      </c>
      <c r="F13" s="50">
        <v>836</v>
      </c>
      <c r="G13" s="12">
        <f t="shared" ref="G13:G68" si="0">E13*F13</f>
        <v>668800</v>
      </c>
      <c r="H13" s="58"/>
      <c r="I13" s="58"/>
      <c r="J13" s="58"/>
      <c r="K13" s="58"/>
      <c r="L13" s="58"/>
      <c r="M13" s="58"/>
      <c r="N13" s="58"/>
      <c r="O13" s="58"/>
      <c r="P13" s="58"/>
      <c r="Q13" s="59">
        <v>637</v>
      </c>
      <c r="R13" s="59">
        <f>E13*Q13</f>
        <v>509600</v>
      </c>
      <c r="S13" s="58"/>
      <c r="T13" s="58"/>
      <c r="U13" s="58"/>
      <c r="V13" s="58"/>
    </row>
    <row r="14" spans="1:22" s="17" customFormat="1" ht="25.5" customHeight="1" x14ac:dyDescent="0.3">
      <c r="A14" s="13">
        <v>6</v>
      </c>
      <c r="B14" s="28" t="s">
        <v>47</v>
      </c>
      <c r="C14" s="14" t="s">
        <v>19</v>
      </c>
      <c r="D14" s="7" t="s">
        <v>12</v>
      </c>
      <c r="E14" s="15">
        <v>720</v>
      </c>
      <c r="F14" s="50">
        <v>63.921800000000005</v>
      </c>
      <c r="G14" s="12">
        <f t="shared" si="0"/>
        <v>46023.696000000004</v>
      </c>
      <c r="H14" s="58"/>
      <c r="I14" s="58"/>
      <c r="J14" s="58"/>
      <c r="K14" s="58"/>
      <c r="L14" s="58"/>
      <c r="M14" s="58"/>
      <c r="N14" s="58"/>
      <c r="O14" s="58"/>
      <c r="P14" s="58"/>
      <c r="Q14" s="58"/>
      <c r="R14" s="58"/>
      <c r="S14" s="58"/>
      <c r="T14" s="58"/>
      <c r="U14" s="58"/>
      <c r="V14" s="58"/>
    </row>
    <row r="15" spans="1:22" s="17" customFormat="1" ht="26.25" customHeight="1" x14ac:dyDescent="0.3">
      <c r="A15" s="13">
        <v>7</v>
      </c>
      <c r="B15" s="28" t="s">
        <v>48</v>
      </c>
      <c r="C15" s="14" t="s">
        <v>20</v>
      </c>
      <c r="D15" s="7" t="s">
        <v>12</v>
      </c>
      <c r="E15" s="15">
        <v>490</v>
      </c>
      <c r="F15" s="50">
        <v>59.74</v>
      </c>
      <c r="G15" s="12">
        <f t="shared" si="0"/>
        <v>29272.600000000002</v>
      </c>
      <c r="H15" s="58"/>
      <c r="I15" s="58"/>
      <c r="J15" s="58"/>
      <c r="K15" s="58"/>
      <c r="L15" s="58"/>
      <c r="M15" s="58"/>
      <c r="N15" s="58"/>
      <c r="O15" s="58"/>
      <c r="P15" s="58"/>
      <c r="Q15" s="58"/>
      <c r="R15" s="58"/>
      <c r="S15" s="58"/>
      <c r="T15" s="58"/>
      <c r="U15" s="58"/>
      <c r="V15" s="58"/>
    </row>
    <row r="16" spans="1:22" s="17" customFormat="1" ht="26.25" customHeight="1" x14ac:dyDescent="0.3">
      <c r="A16" s="13">
        <v>8</v>
      </c>
      <c r="B16" s="29" t="s">
        <v>49</v>
      </c>
      <c r="C16" s="14" t="s">
        <v>49</v>
      </c>
      <c r="D16" s="7" t="s">
        <v>15</v>
      </c>
      <c r="E16" s="15">
        <v>3</v>
      </c>
      <c r="F16" s="50">
        <v>95</v>
      </c>
      <c r="G16" s="12">
        <f t="shared" si="0"/>
        <v>285</v>
      </c>
      <c r="H16" s="58"/>
      <c r="I16" s="58"/>
      <c r="J16" s="58"/>
      <c r="K16" s="58"/>
      <c r="L16" s="58"/>
      <c r="M16" s="58"/>
      <c r="N16" s="58"/>
      <c r="O16" s="58"/>
      <c r="P16" s="58"/>
      <c r="Q16" s="58"/>
      <c r="R16" s="58"/>
      <c r="S16" s="58"/>
      <c r="T16" s="58"/>
      <c r="U16" s="58"/>
      <c r="V16" s="58"/>
    </row>
    <row r="17" spans="1:22" s="17" customFormat="1" ht="107.25" customHeight="1" x14ac:dyDescent="0.3">
      <c r="A17" s="13">
        <v>9</v>
      </c>
      <c r="B17" s="29" t="s">
        <v>23</v>
      </c>
      <c r="C17" s="14" t="s">
        <v>60</v>
      </c>
      <c r="D17" s="7" t="s">
        <v>12</v>
      </c>
      <c r="E17" s="15">
        <v>15</v>
      </c>
      <c r="F17" s="50">
        <v>27000</v>
      </c>
      <c r="G17" s="12">
        <f t="shared" si="0"/>
        <v>405000</v>
      </c>
      <c r="H17" s="58"/>
      <c r="I17" s="58"/>
      <c r="J17" s="58"/>
      <c r="K17" s="58"/>
      <c r="L17" s="58"/>
      <c r="M17" s="58"/>
      <c r="N17" s="58"/>
      <c r="O17" s="58"/>
      <c r="P17" s="58"/>
      <c r="Q17" s="58"/>
      <c r="R17" s="58"/>
      <c r="S17" s="58"/>
      <c r="T17" s="58"/>
      <c r="U17" s="58"/>
      <c r="V17" s="58"/>
    </row>
    <row r="18" spans="1:22" s="17" customFormat="1" ht="107.25" customHeight="1" x14ac:dyDescent="0.3">
      <c r="A18" s="13">
        <v>10</v>
      </c>
      <c r="B18" s="29" t="s">
        <v>22</v>
      </c>
      <c r="C18" s="14" t="s">
        <v>61</v>
      </c>
      <c r="D18" s="7" t="s">
        <v>12</v>
      </c>
      <c r="E18" s="15">
        <v>10</v>
      </c>
      <c r="F18" s="50">
        <v>27000</v>
      </c>
      <c r="G18" s="12">
        <f t="shared" si="0"/>
        <v>270000</v>
      </c>
      <c r="H18" s="58"/>
      <c r="I18" s="58"/>
      <c r="J18" s="58"/>
      <c r="K18" s="58"/>
      <c r="L18" s="58"/>
      <c r="M18" s="58"/>
      <c r="N18" s="58"/>
      <c r="O18" s="58"/>
      <c r="P18" s="58"/>
      <c r="Q18" s="58"/>
      <c r="R18" s="58"/>
      <c r="S18" s="58"/>
      <c r="T18" s="58"/>
      <c r="U18" s="58"/>
      <c r="V18" s="58"/>
    </row>
    <row r="19" spans="1:22" s="17" customFormat="1" ht="108" customHeight="1" x14ac:dyDescent="0.3">
      <c r="A19" s="13">
        <v>11</v>
      </c>
      <c r="B19" s="29" t="s">
        <v>21</v>
      </c>
      <c r="C19" s="14" t="s">
        <v>62</v>
      </c>
      <c r="D19" s="7" t="s">
        <v>12</v>
      </c>
      <c r="E19" s="15">
        <v>5</v>
      </c>
      <c r="F19" s="50">
        <v>27000</v>
      </c>
      <c r="G19" s="12">
        <f t="shared" si="0"/>
        <v>135000</v>
      </c>
      <c r="H19" s="58"/>
      <c r="I19" s="58"/>
      <c r="J19" s="58"/>
      <c r="K19" s="58"/>
      <c r="L19" s="58"/>
      <c r="M19" s="58"/>
      <c r="N19" s="58"/>
      <c r="O19" s="58"/>
      <c r="P19" s="58"/>
      <c r="Q19" s="58"/>
      <c r="R19" s="58"/>
      <c r="S19" s="58"/>
      <c r="T19" s="58"/>
      <c r="U19" s="58"/>
      <c r="V19" s="58"/>
    </row>
    <row r="20" spans="1:22" s="17" customFormat="1" ht="26.25" customHeight="1" x14ac:dyDescent="0.3">
      <c r="A20" s="13">
        <v>12</v>
      </c>
      <c r="B20" s="45" t="s">
        <v>98</v>
      </c>
      <c r="C20" s="14" t="s">
        <v>98</v>
      </c>
      <c r="D20" s="7" t="s">
        <v>99</v>
      </c>
      <c r="E20" s="15">
        <v>15</v>
      </c>
      <c r="F20" s="50">
        <v>3800</v>
      </c>
      <c r="G20" s="12">
        <f t="shared" si="0"/>
        <v>57000</v>
      </c>
      <c r="H20" s="59">
        <v>3550</v>
      </c>
      <c r="I20" s="59">
        <f>E20*H20</f>
        <v>53250</v>
      </c>
      <c r="J20" s="58"/>
      <c r="K20" s="58"/>
      <c r="L20" s="58"/>
      <c r="M20" s="58"/>
      <c r="N20" s="58"/>
      <c r="O20" s="58"/>
      <c r="P20" s="58"/>
      <c r="Q20" s="58"/>
      <c r="R20" s="58"/>
      <c r="S20" s="58"/>
      <c r="T20" s="58"/>
      <c r="U20" s="58"/>
      <c r="V20" s="58"/>
    </row>
    <row r="21" spans="1:22" s="17" customFormat="1" ht="25.5" customHeight="1" x14ac:dyDescent="0.3">
      <c r="A21" s="13">
        <v>13</v>
      </c>
      <c r="B21" s="29" t="s">
        <v>24</v>
      </c>
      <c r="C21" s="14" t="s">
        <v>24</v>
      </c>
      <c r="D21" s="7" t="s">
        <v>25</v>
      </c>
      <c r="E21" s="15">
        <v>25</v>
      </c>
      <c r="F21" s="50">
        <v>958.72</v>
      </c>
      <c r="G21" s="12">
        <f t="shared" si="0"/>
        <v>23968</v>
      </c>
      <c r="H21" s="58"/>
      <c r="I21" s="58"/>
      <c r="J21" s="58"/>
      <c r="K21" s="58"/>
      <c r="L21" s="58"/>
      <c r="M21" s="58"/>
      <c r="N21" s="58"/>
      <c r="O21" s="58"/>
      <c r="P21" s="58"/>
      <c r="Q21" s="58"/>
      <c r="R21" s="58"/>
      <c r="S21" s="58"/>
      <c r="T21" s="58"/>
      <c r="U21" s="58"/>
      <c r="V21" s="58"/>
    </row>
    <row r="22" spans="1:22" s="17" customFormat="1" ht="81.75" customHeight="1" x14ac:dyDescent="0.3">
      <c r="A22" s="13">
        <v>14</v>
      </c>
      <c r="B22" s="8" t="s">
        <v>70</v>
      </c>
      <c r="C22" s="8" t="s">
        <v>71</v>
      </c>
      <c r="D22" s="9" t="s">
        <v>12</v>
      </c>
      <c r="E22" s="11">
        <v>72</v>
      </c>
      <c r="F22" s="49">
        <v>3500</v>
      </c>
      <c r="G22" s="12">
        <f t="shared" si="0"/>
        <v>252000</v>
      </c>
      <c r="H22" s="58"/>
      <c r="I22" s="58"/>
      <c r="J22" s="58"/>
      <c r="K22" s="58"/>
      <c r="L22" s="58"/>
      <c r="M22" s="58"/>
      <c r="N22" s="58"/>
      <c r="O22" s="58"/>
      <c r="P22" s="58"/>
      <c r="Q22" s="58"/>
      <c r="R22" s="58"/>
      <c r="S22" s="58"/>
      <c r="T22" s="58"/>
      <c r="U22" s="58"/>
      <c r="V22" s="58"/>
    </row>
    <row r="23" spans="1:22" s="17" customFormat="1" ht="16.5" customHeight="1" x14ac:dyDescent="0.3">
      <c r="A23" s="13">
        <v>15</v>
      </c>
      <c r="B23" s="30" t="s">
        <v>50</v>
      </c>
      <c r="C23" s="31" t="s">
        <v>50</v>
      </c>
      <c r="D23" s="32" t="s">
        <v>12</v>
      </c>
      <c r="E23" s="33">
        <v>100</v>
      </c>
      <c r="F23" s="51">
        <v>235.4</v>
      </c>
      <c r="G23" s="12">
        <f t="shared" si="0"/>
        <v>23540</v>
      </c>
      <c r="H23" s="58"/>
      <c r="I23" s="58"/>
      <c r="J23" s="58"/>
      <c r="K23" s="58"/>
      <c r="L23" s="58"/>
      <c r="M23" s="58"/>
      <c r="N23" s="58"/>
      <c r="O23" s="58"/>
      <c r="P23" s="58"/>
      <c r="Q23" s="58"/>
      <c r="R23" s="58"/>
      <c r="S23" s="58"/>
      <c r="T23" s="58"/>
      <c r="U23" s="58"/>
      <c r="V23" s="58"/>
    </row>
    <row r="24" spans="1:22" s="17" customFormat="1" ht="17.25" customHeight="1" x14ac:dyDescent="0.3">
      <c r="A24" s="13">
        <v>16</v>
      </c>
      <c r="B24" s="30" t="s">
        <v>26</v>
      </c>
      <c r="C24" s="31" t="s">
        <v>27</v>
      </c>
      <c r="D24" s="7" t="s">
        <v>15</v>
      </c>
      <c r="E24" s="33">
        <v>2</v>
      </c>
      <c r="F24" s="51">
        <v>25252</v>
      </c>
      <c r="G24" s="12">
        <f t="shared" si="0"/>
        <v>50504</v>
      </c>
      <c r="H24" s="58"/>
      <c r="I24" s="58"/>
      <c r="J24" s="58"/>
      <c r="K24" s="58"/>
      <c r="L24" s="58"/>
      <c r="M24" s="58"/>
      <c r="N24" s="58"/>
      <c r="O24" s="58"/>
      <c r="P24" s="58"/>
      <c r="Q24" s="58"/>
      <c r="R24" s="58"/>
      <c r="S24" s="58"/>
      <c r="T24" s="58"/>
      <c r="U24" s="58"/>
      <c r="V24" s="58"/>
    </row>
    <row r="25" spans="1:22" s="17" customFormat="1" ht="24.75" customHeight="1" x14ac:dyDescent="0.3">
      <c r="A25" s="13">
        <v>17</v>
      </c>
      <c r="B25" s="30" t="s">
        <v>28</v>
      </c>
      <c r="C25" s="31" t="s">
        <v>29</v>
      </c>
      <c r="D25" s="7" t="s">
        <v>15</v>
      </c>
      <c r="E25" s="33">
        <v>2</v>
      </c>
      <c r="F25" s="51">
        <v>25252</v>
      </c>
      <c r="G25" s="12">
        <f t="shared" si="0"/>
        <v>50504</v>
      </c>
      <c r="H25" s="58"/>
      <c r="I25" s="58"/>
      <c r="J25" s="58"/>
      <c r="K25" s="58"/>
      <c r="L25" s="58"/>
      <c r="M25" s="58"/>
      <c r="N25" s="58"/>
      <c r="O25" s="58"/>
      <c r="P25" s="58"/>
      <c r="Q25" s="58"/>
      <c r="R25" s="58"/>
      <c r="S25" s="58"/>
      <c r="T25" s="58"/>
      <c r="U25" s="58"/>
      <c r="V25" s="58"/>
    </row>
    <row r="26" spans="1:22" s="17" customFormat="1" ht="24.75" customHeight="1" x14ac:dyDescent="0.3">
      <c r="A26" s="13">
        <v>18</v>
      </c>
      <c r="B26" s="30" t="s">
        <v>30</v>
      </c>
      <c r="C26" s="31" t="s">
        <v>31</v>
      </c>
      <c r="D26" s="7" t="s">
        <v>15</v>
      </c>
      <c r="E26" s="33">
        <v>2</v>
      </c>
      <c r="F26" s="51">
        <v>25252</v>
      </c>
      <c r="G26" s="12">
        <f t="shared" si="0"/>
        <v>50504</v>
      </c>
      <c r="H26" s="58"/>
      <c r="I26" s="58"/>
      <c r="J26" s="58"/>
      <c r="K26" s="58"/>
      <c r="L26" s="58"/>
      <c r="M26" s="58"/>
      <c r="N26" s="58"/>
      <c r="O26" s="58"/>
      <c r="P26" s="58"/>
      <c r="Q26" s="58"/>
      <c r="R26" s="58"/>
      <c r="S26" s="58"/>
      <c r="T26" s="58"/>
      <c r="U26" s="58"/>
      <c r="V26" s="58"/>
    </row>
    <row r="27" spans="1:22" s="17" customFormat="1" ht="24.75" customHeight="1" x14ac:dyDescent="0.3">
      <c r="A27" s="13">
        <v>19</v>
      </c>
      <c r="B27" s="30" t="s">
        <v>32</v>
      </c>
      <c r="C27" s="31" t="s">
        <v>33</v>
      </c>
      <c r="D27" s="7" t="s">
        <v>15</v>
      </c>
      <c r="E27" s="33">
        <v>2</v>
      </c>
      <c r="F27" s="51">
        <v>25252</v>
      </c>
      <c r="G27" s="12">
        <f t="shared" si="0"/>
        <v>50504</v>
      </c>
      <c r="H27" s="58"/>
      <c r="I27" s="58"/>
      <c r="J27" s="58"/>
      <c r="K27" s="58"/>
      <c r="L27" s="58"/>
      <c r="M27" s="58"/>
      <c r="N27" s="58"/>
      <c r="O27" s="58"/>
      <c r="P27" s="58"/>
      <c r="Q27" s="58"/>
      <c r="R27" s="58"/>
      <c r="S27" s="58"/>
      <c r="T27" s="58"/>
      <c r="U27" s="58"/>
      <c r="V27" s="58"/>
    </row>
    <row r="28" spans="1:22" s="17" customFormat="1" ht="24.75" customHeight="1" x14ac:dyDescent="0.3">
      <c r="A28" s="13">
        <v>20</v>
      </c>
      <c r="B28" s="30" t="s">
        <v>34</v>
      </c>
      <c r="C28" s="31" t="s">
        <v>35</v>
      </c>
      <c r="D28" s="7" t="s">
        <v>15</v>
      </c>
      <c r="E28" s="33">
        <v>2</v>
      </c>
      <c r="F28" s="51">
        <v>25252</v>
      </c>
      <c r="G28" s="12">
        <f t="shared" si="0"/>
        <v>50504</v>
      </c>
      <c r="H28" s="58"/>
      <c r="I28" s="58"/>
      <c r="J28" s="58"/>
      <c r="K28" s="58"/>
      <c r="L28" s="58"/>
      <c r="M28" s="58"/>
      <c r="N28" s="58"/>
      <c r="O28" s="58"/>
      <c r="P28" s="58"/>
      <c r="Q28" s="58"/>
      <c r="R28" s="58"/>
      <c r="S28" s="58"/>
      <c r="T28" s="58"/>
      <c r="U28" s="58"/>
      <c r="V28" s="58"/>
    </row>
    <row r="29" spans="1:22" s="17" customFormat="1" ht="24.75" customHeight="1" x14ac:dyDescent="0.3">
      <c r="A29" s="13">
        <v>21</v>
      </c>
      <c r="B29" s="30" t="s">
        <v>36</v>
      </c>
      <c r="C29" s="31" t="s">
        <v>37</v>
      </c>
      <c r="D29" s="7" t="s">
        <v>15</v>
      </c>
      <c r="E29" s="33">
        <v>2</v>
      </c>
      <c r="F29" s="51">
        <v>25252</v>
      </c>
      <c r="G29" s="12">
        <f t="shared" si="0"/>
        <v>50504</v>
      </c>
      <c r="H29" s="58"/>
      <c r="I29" s="58"/>
      <c r="J29" s="58"/>
      <c r="K29" s="58"/>
      <c r="L29" s="58"/>
      <c r="M29" s="58"/>
      <c r="N29" s="58"/>
      <c r="O29" s="58"/>
      <c r="P29" s="58"/>
      <c r="Q29" s="58"/>
      <c r="R29" s="58"/>
      <c r="S29" s="58"/>
      <c r="T29" s="58"/>
      <c r="U29" s="58"/>
      <c r="V29" s="58"/>
    </row>
    <row r="30" spans="1:22" s="17" customFormat="1" ht="25.5" customHeight="1" x14ac:dyDescent="0.3">
      <c r="A30" s="13">
        <v>22</v>
      </c>
      <c r="B30" s="30" t="s">
        <v>51</v>
      </c>
      <c r="C30" s="31" t="s">
        <v>51</v>
      </c>
      <c r="D30" s="32" t="s">
        <v>12</v>
      </c>
      <c r="E30" s="33">
        <v>320</v>
      </c>
      <c r="F30" s="51">
        <v>454.86</v>
      </c>
      <c r="G30" s="12">
        <f t="shared" si="0"/>
        <v>145555.20000000001</v>
      </c>
      <c r="H30" s="58"/>
      <c r="I30" s="58"/>
      <c r="J30" s="58"/>
      <c r="K30" s="58"/>
      <c r="L30" s="58"/>
      <c r="M30" s="58"/>
      <c r="N30" s="58"/>
      <c r="O30" s="58"/>
      <c r="P30" s="58"/>
      <c r="Q30" s="58"/>
      <c r="R30" s="58"/>
      <c r="S30" s="58"/>
      <c r="T30" s="58"/>
      <c r="U30" s="58"/>
      <c r="V30" s="58"/>
    </row>
    <row r="31" spans="1:22" s="17" customFormat="1" ht="16.5" customHeight="1" x14ac:dyDescent="0.3">
      <c r="A31" s="13">
        <v>23</v>
      </c>
      <c r="B31" s="30" t="s">
        <v>38</v>
      </c>
      <c r="C31" s="31" t="s">
        <v>38</v>
      </c>
      <c r="D31" s="32" t="s">
        <v>12</v>
      </c>
      <c r="E31" s="33">
        <v>700</v>
      </c>
      <c r="F31" s="51">
        <v>17</v>
      </c>
      <c r="G31" s="12">
        <f t="shared" si="0"/>
        <v>11900</v>
      </c>
      <c r="H31" s="58"/>
      <c r="I31" s="58"/>
      <c r="J31" s="58"/>
      <c r="K31" s="58"/>
      <c r="L31" s="58"/>
      <c r="M31" s="58"/>
      <c r="N31" s="58"/>
      <c r="O31" s="58"/>
      <c r="P31" s="58"/>
      <c r="Q31" s="58"/>
      <c r="R31" s="58"/>
      <c r="S31" s="58"/>
      <c r="T31" s="58"/>
      <c r="U31" s="58"/>
      <c r="V31" s="58"/>
    </row>
    <row r="32" spans="1:22" s="17" customFormat="1" ht="73.5" customHeight="1" x14ac:dyDescent="0.3">
      <c r="A32" s="13">
        <v>24</v>
      </c>
      <c r="B32" s="30" t="s">
        <v>52</v>
      </c>
      <c r="C32" s="31" t="s">
        <v>53</v>
      </c>
      <c r="D32" s="32" t="s">
        <v>12</v>
      </c>
      <c r="E32" s="33">
        <v>732</v>
      </c>
      <c r="F32" s="51">
        <v>266</v>
      </c>
      <c r="G32" s="12">
        <f t="shared" si="0"/>
        <v>194712</v>
      </c>
      <c r="H32" s="58"/>
      <c r="I32" s="58"/>
      <c r="J32" s="58"/>
      <c r="K32" s="58"/>
      <c r="L32" s="58"/>
      <c r="M32" s="58"/>
      <c r="N32" s="58"/>
      <c r="O32" s="58"/>
      <c r="P32" s="58"/>
      <c r="Q32" s="58"/>
      <c r="R32" s="58"/>
      <c r="S32" s="58"/>
      <c r="T32" s="58"/>
      <c r="U32" s="58"/>
      <c r="V32" s="58"/>
    </row>
    <row r="33" spans="1:22" s="17" customFormat="1" ht="129.75" customHeight="1" x14ac:dyDescent="0.3">
      <c r="A33" s="13">
        <v>25</v>
      </c>
      <c r="B33" s="30" t="s">
        <v>72</v>
      </c>
      <c r="C33" s="31" t="s">
        <v>73</v>
      </c>
      <c r="D33" s="32" t="s">
        <v>12</v>
      </c>
      <c r="E33" s="33">
        <v>250</v>
      </c>
      <c r="F33" s="51">
        <v>266</v>
      </c>
      <c r="G33" s="12">
        <f t="shared" si="0"/>
        <v>66500</v>
      </c>
      <c r="H33" s="58"/>
      <c r="I33" s="58"/>
      <c r="J33" s="58"/>
      <c r="K33" s="58"/>
      <c r="L33" s="58"/>
      <c r="M33" s="58"/>
      <c r="N33" s="58"/>
      <c r="O33" s="58"/>
      <c r="P33" s="58"/>
      <c r="Q33" s="59">
        <v>265</v>
      </c>
      <c r="R33" s="59">
        <f>E33*Q33</f>
        <v>66250</v>
      </c>
      <c r="S33" s="58"/>
      <c r="T33" s="58"/>
      <c r="U33" s="58"/>
      <c r="V33" s="58"/>
    </row>
    <row r="34" spans="1:22" s="17" customFormat="1" ht="27.75" customHeight="1" x14ac:dyDescent="0.3">
      <c r="A34" s="13">
        <v>26</v>
      </c>
      <c r="B34" s="30" t="s">
        <v>57</v>
      </c>
      <c r="C34" s="31" t="s">
        <v>58</v>
      </c>
      <c r="D34" s="32" t="s">
        <v>12</v>
      </c>
      <c r="E34" s="33">
        <v>25</v>
      </c>
      <c r="F34" s="51">
        <v>450</v>
      </c>
      <c r="G34" s="12">
        <f t="shared" si="0"/>
        <v>11250</v>
      </c>
      <c r="H34" s="58"/>
      <c r="I34" s="58"/>
      <c r="J34" s="58"/>
      <c r="K34" s="58"/>
      <c r="L34" s="58"/>
      <c r="M34" s="58"/>
      <c r="N34" s="58"/>
      <c r="O34" s="58"/>
      <c r="P34" s="58"/>
      <c r="Q34" s="58"/>
      <c r="R34" s="58"/>
      <c r="S34" s="58"/>
      <c r="T34" s="58"/>
      <c r="U34" s="58"/>
      <c r="V34" s="58"/>
    </row>
    <row r="35" spans="1:22" s="17" customFormat="1" ht="14.25" customHeight="1" x14ac:dyDescent="0.3">
      <c r="A35" s="13">
        <v>27</v>
      </c>
      <c r="B35" s="30" t="s">
        <v>40</v>
      </c>
      <c r="C35" s="31" t="s">
        <v>40</v>
      </c>
      <c r="D35" s="32" t="s">
        <v>12</v>
      </c>
      <c r="E35" s="33">
        <v>700</v>
      </c>
      <c r="F35" s="51">
        <v>79</v>
      </c>
      <c r="G35" s="12">
        <f t="shared" si="0"/>
        <v>55300</v>
      </c>
      <c r="H35" s="58"/>
      <c r="I35" s="58"/>
      <c r="J35" s="58"/>
      <c r="K35" s="58"/>
      <c r="L35" s="58"/>
      <c r="M35" s="58"/>
      <c r="N35" s="58"/>
      <c r="O35" s="58"/>
      <c r="P35" s="58"/>
      <c r="Q35" s="58"/>
      <c r="R35" s="58"/>
      <c r="S35" s="58"/>
      <c r="T35" s="58"/>
      <c r="U35" s="58"/>
      <c r="V35" s="58"/>
    </row>
    <row r="36" spans="1:22" s="17" customFormat="1" ht="14.25" customHeight="1" x14ac:dyDescent="0.3">
      <c r="A36" s="13">
        <v>28</v>
      </c>
      <c r="B36" s="30" t="s">
        <v>41</v>
      </c>
      <c r="C36" s="31" t="s">
        <v>41</v>
      </c>
      <c r="D36" s="32" t="s">
        <v>12</v>
      </c>
      <c r="E36" s="33">
        <v>330</v>
      </c>
      <c r="F36" s="51">
        <v>79</v>
      </c>
      <c r="G36" s="12">
        <f t="shared" si="0"/>
        <v>26070</v>
      </c>
      <c r="H36" s="58"/>
      <c r="I36" s="58"/>
      <c r="J36" s="58"/>
      <c r="K36" s="58"/>
      <c r="L36" s="58"/>
      <c r="M36" s="58"/>
      <c r="N36" s="58"/>
      <c r="O36" s="58"/>
      <c r="P36" s="58"/>
      <c r="Q36" s="58"/>
      <c r="R36" s="58"/>
      <c r="S36" s="58"/>
      <c r="T36" s="58"/>
      <c r="U36" s="58"/>
      <c r="V36" s="58"/>
    </row>
    <row r="37" spans="1:22" s="17" customFormat="1" ht="26.25" customHeight="1" x14ac:dyDescent="0.3">
      <c r="A37" s="13">
        <v>29</v>
      </c>
      <c r="B37" s="31" t="s">
        <v>74</v>
      </c>
      <c r="C37" s="31" t="s">
        <v>74</v>
      </c>
      <c r="D37" s="32" t="s">
        <v>12</v>
      </c>
      <c r="E37" s="33">
        <v>130</v>
      </c>
      <c r="F37" s="51">
        <v>3651.9100000000003</v>
      </c>
      <c r="G37" s="12">
        <f t="shared" si="0"/>
        <v>474748.30000000005</v>
      </c>
      <c r="H37" s="58"/>
      <c r="I37" s="58"/>
      <c r="J37" s="58"/>
      <c r="K37" s="58"/>
      <c r="L37" s="58"/>
      <c r="M37" s="58"/>
      <c r="N37" s="58"/>
      <c r="O37" s="58"/>
      <c r="P37" s="58"/>
      <c r="Q37" s="58"/>
      <c r="R37" s="58"/>
      <c r="S37" s="58"/>
      <c r="T37" s="58"/>
      <c r="U37" s="58"/>
      <c r="V37" s="58"/>
    </row>
    <row r="38" spans="1:22" s="17" customFormat="1" ht="16.5" customHeight="1" x14ac:dyDescent="0.3">
      <c r="A38" s="13">
        <v>30</v>
      </c>
      <c r="B38" s="31" t="s">
        <v>97</v>
      </c>
      <c r="C38" s="43" t="s">
        <v>97</v>
      </c>
      <c r="D38" s="32" t="s">
        <v>25</v>
      </c>
      <c r="E38" s="44">
        <v>4000</v>
      </c>
      <c r="F38" s="52">
        <v>72.2</v>
      </c>
      <c r="G38" s="12">
        <f t="shared" si="0"/>
        <v>288800</v>
      </c>
      <c r="H38" s="58"/>
      <c r="I38" s="58"/>
      <c r="J38" s="58"/>
      <c r="K38" s="58"/>
      <c r="L38" s="58"/>
      <c r="M38" s="58"/>
      <c r="N38" s="58"/>
      <c r="O38" s="58"/>
      <c r="P38" s="58"/>
      <c r="Q38" s="58"/>
      <c r="R38" s="58"/>
      <c r="S38" s="58"/>
      <c r="T38" s="58"/>
      <c r="U38" s="58"/>
      <c r="V38" s="58"/>
    </row>
    <row r="39" spans="1:22" s="17" customFormat="1" ht="46.5" customHeight="1" x14ac:dyDescent="0.3">
      <c r="A39" s="13">
        <v>31</v>
      </c>
      <c r="B39" s="31" t="s">
        <v>75</v>
      </c>
      <c r="C39" s="31" t="s">
        <v>76</v>
      </c>
      <c r="D39" s="32" t="s">
        <v>15</v>
      </c>
      <c r="E39" s="33">
        <v>1</v>
      </c>
      <c r="F39" s="51">
        <v>12350</v>
      </c>
      <c r="G39" s="12">
        <f t="shared" si="0"/>
        <v>12350</v>
      </c>
      <c r="H39" s="58"/>
      <c r="I39" s="58"/>
      <c r="J39" s="58"/>
      <c r="K39" s="58"/>
      <c r="L39" s="58"/>
      <c r="M39" s="58"/>
      <c r="N39" s="58"/>
      <c r="O39" s="58"/>
      <c r="P39" s="58"/>
      <c r="Q39" s="58"/>
      <c r="R39" s="58"/>
      <c r="S39" s="58"/>
      <c r="T39" s="58"/>
      <c r="U39" s="58"/>
      <c r="V39" s="58"/>
    </row>
    <row r="40" spans="1:22" s="17" customFormat="1" ht="24" customHeight="1" x14ac:dyDescent="0.3">
      <c r="A40" s="13">
        <v>32</v>
      </c>
      <c r="B40" s="31" t="s">
        <v>100</v>
      </c>
      <c r="C40" s="31" t="s">
        <v>101</v>
      </c>
      <c r="D40" s="32" t="s">
        <v>12</v>
      </c>
      <c r="E40" s="33">
        <v>3200</v>
      </c>
      <c r="F40" s="51">
        <v>327.42</v>
      </c>
      <c r="G40" s="12">
        <f t="shared" si="0"/>
        <v>1047744</v>
      </c>
      <c r="H40" s="58"/>
      <c r="I40" s="58"/>
      <c r="J40" s="60">
        <v>202</v>
      </c>
      <c r="K40" s="60">
        <f>E40*J40</f>
        <v>646400</v>
      </c>
      <c r="L40" s="58">
        <v>314</v>
      </c>
      <c r="M40" s="58"/>
      <c r="N40" s="58"/>
      <c r="O40" s="58"/>
      <c r="P40" s="58"/>
      <c r="Q40" s="58"/>
      <c r="R40" s="58"/>
      <c r="S40" s="58"/>
      <c r="T40" s="58"/>
      <c r="U40" s="58"/>
      <c r="V40" s="58"/>
    </row>
    <row r="41" spans="1:22" s="17" customFormat="1" ht="36" customHeight="1" x14ac:dyDescent="0.3">
      <c r="A41" s="13">
        <v>33</v>
      </c>
      <c r="B41" s="31" t="s">
        <v>77</v>
      </c>
      <c r="C41" s="31" t="s">
        <v>78</v>
      </c>
      <c r="D41" s="32" t="s">
        <v>12</v>
      </c>
      <c r="E41" s="33">
        <v>10</v>
      </c>
      <c r="F41" s="51">
        <v>2790</v>
      </c>
      <c r="G41" s="12">
        <f t="shared" si="0"/>
        <v>27900</v>
      </c>
      <c r="H41" s="58"/>
      <c r="I41" s="58"/>
      <c r="J41" s="58"/>
      <c r="K41" s="58"/>
      <c r="L41" s="58"/>
      <c r="M41" s="58"/>
      <c r="N41" s="58"/>
      <c r="O41" s="58"/>
      <c r="P41" s="58"/>
      <c r="Q41" s="58"/>
      <c r="R41" s="58"/>
      <c r="S41" s="58"/>
      <c r="T41" s="58"/>
      <c r="U41" s="58"/>
      <c r="V41" s="58"/>
    </row>
    <row r="42" spans="1:22" s="17" customFormat="1" ht="24" customHeight="1" x14ac:dyDescent="0.3">
      <c r="A42" s="13">
        <v>34</v>
      </c>
      <c r="B42" s="31" t="s">
        <v>79</v>
      </c>
      <c r="C42" s="31" t="s">
        <v>79</v>
      </c>
      <c r="D42" s="32" t="s">
        <v>12</v>
      </c>
      <c r="E42" s="33">
        <v>150</v>
      </c>
      <c r="F42" s="51">
        <v>570</v>
      </c>
      <c r="G42" s="12">
        <f t="shared" si="0"/>
        <v>85500</v>
      </c>
      <c r="H42" s="58"/>
      <c r="I42" s="58"/>
      <c r="J42" s="58"/>
      <c r="K42" s="58"/>
      <c r="L42" s="58"/>
      <c r="M42" s="58"/>
      <c r="N42" s="58"/>
      <c r="O42" s="58"/>
      <c r="P42" s="58"/>
      <c r="Q42" s="58"/>
      <c r="R42" s="58"/>
      <c r="S42" s="58"/>
      <c r="T42" s="58"/>
      <c r="U42" s="58"/>
      <c r="V42" s="58"/>
    </row>
    <row r="43" spans="1:22" s="17" customFormat="1" ht="24.75" customHeight="1" x14ac:dyDescent="0.3">
      <c r="A43" s="13">
        <v>35</v>
      </c>
      <c r="B43" s="31" t="s">
        <v>80</v>
      </c>
      <c r="C43" s="31" t="s">
        <v>80</v>
      </c>
      <c r="D43" s="32" t="s">
        <v>12</v>
      </c>
      <c r="E43" s="33">
        <v>250</v>
      </c>
      <c r="F43" s="51">
        <v>570</v>
      </c>
      <c r="G43" s="12">
        <f t="shared" si="0"/>
        <v>142500</v>
      </c>
      <c r="H43" s="58"/>
      <c r="I43" s="58"/>
      <c r="J43" s="58"/>
      <c r="K43" s="58"/>
      <c r="L43" s="58"/>
      <c r="M43" s="58"/>
      <c r="N43" s="58"/>
      <c r="O43" s="58"/>
      <c r="P43" s="58"/>
      <c r="Q43" s="58"/>
      <c r="R43" s="58"/>
      <c r="S43" s="58"/>
      <c r="T43" s="58"/>
      <c r="U43" s="58"/>
      <c r="V43" s="58"/>
    </row>
    <row r="44" spans="1:22" s="17" customFormat="1" ht="27" customHeight="1" x14ac:dyDescent="0.3">
      <c r="A44" s="13">
        <v>36</v>
      </c>
      <c r="B44" s="30" t="s">
        <v>63</v>
      </c>
      <c r="C44" s="31" t="s">
        <v>63</v>
      </c>
      <c r="D44" s="7" t="s">
        <v>15</v>
      </c>
      <c r="E44" s="33">
        <v>5</v>
      </c>
      <c r="F44" s="51">
        <v>11850</v>
      </c>
      <c r="G44" s="12">
        <f t="shared" si="0"/>
        <v>59250</v>
      </c>
      <c r="H44" s="58"/>
      <c r="I44" s="58"/>
      <c r="J44" s="58"/>
      <c r="K44" s="58"/>
      <c r="L44" s="58"/>
      <c r="M44" s="58"/>
      <c r="N44" s="58"/>
      <c r="O44" s="58"/>
      <c r="P44" s="58"/>
      <c r="Q44" s="58"/>
      <c r="R44" s="58"/>
      <c r="S44" s="58"/>
      <c r="T44" s="58"/>
      <c r="U44" s="58"/>
      <c r="V44" s="58"/>
    </row>
    <row r="45" spans="1:22" s="17" customFormat="1" ht="24.6" customHeight="1" x14ac:dyDescent="0.3">
      <c r="A45" s="13">
        <v>37</v>
      </c>
      <c r="B45" s="30" t="s">
        <v>81</v>
      </c>
      <c r="C45" s="31" t="s">
        <v>81</v>
      </c>
      <c r="D45" s="32" t="s">
        <v>12</v>
      </c>
      <c r="E45" s="33">
        <v>7</v>
      </c>
      <c r="F45" s="51">
        <v>10240</v>
      </c>
      <c r="G45" s="12">
        <f t="shared" si="0"/>
        <v>71680</v>
      </c>
      <c r="H45" s="58"/>
      <c r="I45" s="58"/>
      <c r="J45" s="58"/>
      <c r="K45" s="58"/>
      <c r="L45" s="58"/>
      <c r="M45" s="58"/>
      <c r="N45" s="58"/>
      <c r="O45" s="58"/>
      <c r="P45" s="61" t="s">
        <v>125</v>
      </c>
      <c r="Q45" s="58"/>
      <c r="R45" s="58"/>
      <c r="S45" s="58"/>
      <c r="T45" s="58"/>
      <c r="U45" s="58"/>
      <c r="V45" s="58"/>
    </row>
    <row r="46" spans="1:22" s="17" customFormat="1" ht="27" customHeight="1" x14ac:dyDescent="0.3">
      <c r="A46" s="13">
        <v>38</v>
      </c>
      <c r="B46" s="30" t="s">
        <v>82</v>
      </c>
      <c r="C46" s="31" t="s">
        <v>83</v>
      </c>
      <c r="D46" s="32" t="s">
        <v>12</v>
      </c>
      <c r="E46" s="33">
        <v>150</v>
      </c>
      <c r="F46" s="51">
        <v>790</v>
      </c>
      <c r="G46" s="12">
        <f t="shared" si="0"/>
        <v>118500</v>
      </c>
      <c r="H46" s="58"/>
      <c r="I46" s="58"/>
      <c r="J46" s="58"/>
      <c r="K46" s="58"/>
      <c r="L46" s="58"/>
      <c r="M46" s="58"/>
      <c r="N46" s="58"/>
      <c r="O46" s="58"/>
      <c r="P46" s="58"/>
      <c r="Q46" s="58"/>
      <c r="R46" s="58"/>
      <c r="S46" s="58"/>
      <c r="T46" s="58"/>
      <c r="U46" s="58"/>
      <c r="V46" s="58"/>
    </row>
    <row r="47" spans="1:22" s="17" customFormat="1" ht="27" customHeight="1" x14ac:dyDescent="0.3">
      <c r="A47" s="13">
        <v>39</v>
      </c>
      <c r="B47" s="30" t="s">
        <v>82</v>
      </c>
      <c r="C47" s="31" t="s">
        <v>84</v>
      </c>
      <c r="D47" s="32" t="s">
        <v>12</v>
      </c>
      <c r="E47" s="33">
        <v>50</v>
      </c>
      <c r="F47" s="51">
        <v>1350</v>
      </c>
      <c r="G47" s="12">
        <f t="shared" si="0"/>
        <v>67500</v>
      </c>
      <c r="H47" s="58"/>
      <c r="I47" s="58"/>
      <c r="J47" s="58"/>
      <c r="K47" s="58"/>
      <c r="L47" s="58"/>
      <c r="M47" s="58"/>
      <c r="N47" s="58"/>
      <c r="O47" s="58"/>
      <c r="P47" s="58"/>
      <c r="Q47" s="58"/>
      <c r="R47" s="58"/>
      <c r="S47" s="58"/>
      <c r="T47" s="58"/>
      <c r="U47" s="58"/>
      <c r="V47" s="58"/>
    </row>
    <row r="48" spans="1:22" s="17" customFormat="1" ht="36.75" customHeight="1" x14ac:dyDescent="0.3">
      <c r="A48" s="13">
        <v>40</v>
      </c>
      <c r="B48" s="31" t="s">
        <v>91</v>
      </c>
      <c r="C48" s="31" t="s">
        <v>91</v>
      </c>
      <c r="D48" s="32" t="s">
        <v>12</v>
      </c>
      <c r="E48" s="33">
        <v>70</v>
      </c>
      <c r="F48" s="51">
        <v>118.19710000000001</v>
      </c>
      <c r="G48" s="12">
        <f t="shared" si="0"/>
        <v>8273.7970000000005</v>
      </c>
      <c r="H48" s="58"/>
      <c r="I48" s="58"/>
      <c r="J48" s="58"/>
      <c r="K48" s="58"/>
      <c r="L48" s="58"/>
      <c r="M48" s="58"/>
      <c r="N48" s="58"/>
      <c r="O48" s="58"/>
      <c r="P48" s="58"/>
      <c r="Q48" s="58"/>
      <c r="R48" s="58"/>
      <c r="S48" s="58"/>
      <c r="T48" s="58"/>
      <c r="U48" s="58"/>
      <c r="V48" s="58"/>
    </row>
    <row r="49" spans="1:22" s="17" customFormat="1" ht="15.75" customHeight="1" x14ac:dyDescent="0.3">
      <c r="A49" s="13">
        <v>41</v>
      </c>
      <c r="B49" s="31" t="s">
        <v>102</v>
      </c>
      <c r="C49" s="31" t="s">
        <v>102</v>
      </c>
      <c r="D49" s="32" t="s">
        <v>12</v>
      </c>
      <c r="E49" s="33">
        <v>2600</v>
      </c>
      <c r="F49" s="51">
        <v>90</v>
      </c>
      <c r="G49" s="12">
        <f t="shared" si="0"/>
        <v>234000</v>
      </c>
      <c r="H49" s="58"/>
      <c r="I49" s="58"/>
      <c r="J49" s="58"/>
      <c r="K49" s="58"/>
      <c r="L49" s="58"/>
      <c r="M49" s="58"/>
      <c r="N49" s="59">
        <v>88.5</v>
      </c>
      <c r="O49" s="59">
        <f>E49*N49</f>
        <v>230100</v>
      </c>
      <c r="P49" s="58"/>
      <c r="Q49" s="58"/>
      <c r="R49" s="58"/>
      <c r="S49" s="58"/>
      <c r="T49" s="58"/>
      <c r="U49" s="58"/>
      <c r="V49" s="58"/>
    </row>
    <row r="50" spans="1:22" s="17" customFormat="1" ht="26.25" customHeight="1" x14ac:dyDescent="0.3">
      <c r="A50" s="13">
        <v>42</v>
      </c>
      <c r="B50" s="30" t="s">
        <v>85</v>
      </c>
      <c r="C50" s="31" t="s">
        <v>85</v>
      </c>
      <c r="D50" s="32" t="s">
        <v>12</v>
      </c>
      <c r="E50" s="33">
        <v>400</v>
      </c>
      <c r="F50" s="51">
        <v>765.05000000000007</v>
      </c>
      <c r="G50" s="12">
        <f t="shared" si="0"/>
        <v>306020</v>
      </c>
      <c r="H50" s="58"/>
      <c r="I50" s="58"/>
      <c r="J50" s="58"/>
      <c r="K50" s="58"/>
      <c r="L50" s="58"/>
      <c r="M50" s="58"/>
      <c r="N50" s="58"/>
      <c r="O50" s="58"/>
      <c r="P50" s="58"/>
      <c r="Q50" s="58"/>
      <c r="R50" s="58"/>
      <c r="S50" s="58"/>
      <c r="T50" s="58"/>
      <c r="U50" s="58"/>
      <c r="V50" s="58"/>
    </row>
    <row r="51" spans="1:22" s="17" customFormat="1" ht="14.25" customHeight="1" x14ac:dyDescent="0.3">
      <c r="A51" s="13">
        <v>43</v>
      </c>
      <c r="B51" s="30" t="s">
        <v>86</v>
      </c>
      <c r="C51" s="31" t="s">
        <v>86</v>
      </c>
      <c r="D51" s="32" t="s">
        <v>12</v>
      </c>
      <c r="E51" s="33">
        <v>20</v>
      </c>
      <c r="F51" s="51">
        <v>145</v>
      </c>
      <c r="G51" s="12">
        <f t="shared" si="0"/>
        <v>2900</v>
      </c>
      <c r="H51" s="58"/>
      <c r="I51" s="58"/>
      <c r="J51" s="58"/>
      <c r="K51" s="58"/>
      <c r="L51" s="58"/>
      <c r="M51" s="58"/>
      <c r="N51" s="58"/>
      <c r="O51" s="58"/>
      <c r="P51" s="58"/>
      <c r="Q51" s="58"/>
      <c r="R51" s="58"/>
      <c r="S51" s="58"/>
      <c r="T51" s="58"/>
      <c r="U51" s="58"/>
      <c r="V51" s="58"/>
    </row>
    <row r="52" spans="1:22" s="17" customFormat="1" ht="49.5" customHeight="1" x14ac:dyDescent="0.3">
      <c r="A52" s="13">
        <v>44</v>
      </c>
      <c r="B52" s="30" t="s">
        <v>87</v>
      </c>
      <c r="C52" s="31" t="s">
        <v>88</v>
      </c>
      <c r="D52" s="32" t="s">
        <v>12</v>
      </c>
      <c r="E52" s="33">
        <v>12</v>
      </c>
      <c r="F52" s="51">
        <v>341</v>
      </c>
      <c r="G52" s="12">
        <f t="shared" si="0"/>
        <v>4092</v>
      </c>
      <c r="H52" s="58"/>
      <c r="I52" s="58"/>
      <c r="J52" s="58"/>
      <c r="K52" s="58"/>
      <c r="L52" s="58"/>
      <c r="M52" s="58"/>
      <c r="N52" s="58"/>
      <c r="O52" s="58"/>
      <c r="P52" s="58"/>
      <c r="Q52" s="58"/>
      <c r="R52" s="58"/>
      <c r="S52" s="58"/>
      <c r="T52" s="58"/>
      <c r="U52" s="58"/>
      <c r="V52" s="58"/>
    </row>
    <row r="53" spans="1:22" s="17" customFormat="1" ht="27" customHeight="1" x14ac:dyDescent="0.3">
      <c r="A53" s="13">
        <v>45</v>
      </c>
      <c r="B53" s="30" t="s">
        <v>42</v>
      </c>
      <c r="C53" s="31" t="s">
        <v>42</v>
      </c>
      <c r="D53" s="32" t="s">
        <v>12</v>
      </c>
      <c r="E53" s="33">
        <v>10</v>
      </c>
      <c r="F53" s="51">
        <v>1819</v>
      </c>
      <c r="G53" s="12">
        <f t="shared" si="0"/>
        <v>18190</v>
      </c>
      <c r="H53" s="58"/>
      <c r="I53" s="58"/>
      <c r="J53" s="58"/>
      <c r="K53" s="58"/>
      <c r="L53" s="58"/>
      <c r="M53" s="58"/>
      <c r="N53" s="58"/>
      <c r="O53" s="58"/>
      <c r="P53" s="58"/>
      <c r="Q53" s="58"/>
      <c r="R53" s="58"/>
      <c r="S53" s="58"/>
      <c r="T53" s="58"/>
      <c r="U53" s="58"/>
      <c r="V53" s="58"/>
    </row>
    <row r="54" spans="1:22" s="17" customFormat="1" ht="27" customHeight="1" x14ac:dyDescent="0.3">
      <c r="A54" s="13">
        <v>46</v>
      </c>
      <c r="B54" s="30" t="s">
        <v>105</v>
      </c>
      <c r="C54" s="31" t="s">
        <v>105</v>
      </c>
      <c r="D54" s="32" t="s">
        <v>12</v>
      </c>
      <c r="E54" s="33">
        <v>20</v>
      </c>
      <c r="F54" s="51">
        <v>1819</v>
      </c>
      <c r="G54" s="12">
        <f t="shared" si="0"/>
        <v>36380</v>
      </c>
      <c r="H54" s="58"/>
      <c r="I54" s="58"/>
      <c r="J54" s="58"/>
      <c r="K54" s="58"/>
      <c r="L54" s="58"/>
      <c r="M54" s="58"/>
      <c r="N54" s="58"/>
      <c r="O54" s="58"/>
      <c r="P54" s="58"/>
      <c r="Q54" s="58"/>
      <c r="R54" s="58"/>
      <c r="S54" s="58"/>
      <c r="T54" s="58"/>
      <c r="U54" s="58"/>
      <c r="V54" s="58"/>
    </row>
    <row r="55" spans="1:22" s="17" customFormat="1" ht="27" customHeight="1" x14ac:dyDescent="0.3">
      <c r="A55" s="13">
        <v>47</v>
      </c>
      <c r="B55" s="30" t="s">
        <v>64</v>
      </c>
      <c r="C55" s="31" t="s">
        <v>65</v>
      </c>
      <c r="D55" s="32" t="s">
        <v>15</v>
      </c>
      <c r="E55" s="33">
        <v>15</v>
      </c>
      <c r="F55" s="51">
        <v>5981.3</v>
      </c>
      <c r="G55" s="12">
        <f t="shared" si="0"/>
        <v>89719.5</v>
      </c>
      <c r="H55" s="58"/>
      <c r="I55" s="58"/>
      <c r="J55" s="58"/>
      <c r="K55" s="58"/>
      <c r="L55" s="58"/>
      <c r="M55" s="58"/>
      <c r="N55" s="58"/>
      <c r="O55" s="58"/>
      <c r="P55" s="58"/>
      <c r="Q55" s="58"/>
      <c r="R55" s="58"/>
      <c r="S55" s="58"/>
      <c r="T55" s="58"/>
      <c r="U55" s="58"/>
      <c r="V55" s="58"/>
    </row>
    <row r="56" spans="1:22" s="17" customFormat="1" ht="37.5" customHeight="1" x14ac:dyDescent="0.3">
      <c r="A56" s="13">
        <v>48</v>
      </c>
      <c r="B56" s="31" t="s">
        <v>106</v>
      </c>
      <c r="C56" s="31" t="s">
        <v>106</v>
      </c>
      <c r="D56" s="32" t="s">
        <v>12</v>
      </c>
      <c r="E56" s="33">
        <v>30</v>
      </c>
      <c r="F56" s="51">
        <v>17387.5</v>
      </c>
      <c r="G56" s="12">
        <f t="shared" si="0"/>
        <v>521625</v>
      </c>
      <c r="H56" s="58"/>
      <c r="I56" s="58"/>
      <c r="J56" s="58"/>
      <c r="K56" s="58"/>
      <c r="L56" s="58"/>
      <c r="M56" s="58"/>
      <c r="N56" s="58"/>
      <c r="O56" s="58"/>
      <c r="P56" s="58"/>
      <c r="Q56" s="58"/>
      <c r="R56" s="58"/>
      <c r="S56" s="58"/>
      <c r="T56" s="58"/>
      <c r="U56" s="58"/>
      <c r="V56" s="58"/>
    </row>
    <row r="57" spans="1:22" s="17" customFormat="1" ht="37.5" customHeight="1" x14ac:dyDescent="0.3">
      <c r="A57" s="13">
        <v>49</v>
      </c>
      <c r="B57" s="31" t="s">
        <v>95</v>
      </c>
      <c r="C57" s="31" t="s">
        <v>95</v>
      </c>
      <c r="D57" s="32" t="s">
        <v>12</v>
      </c>
      <c r="E57" s="33">
        <v>20</v>
      </c>
      <c r="F57" s="51">
        <v>17387.5</v>
      </c>
      <c r="G57" s="12">
        <f t="shared" si="0"/>
        <v>347750</v>
      </c>
      <c r="H57" s="58"/>
      <c r="I57" s="58"/>
      <c r="J57" s="58"/>
      <c r="K57" s="58"/>
      <c r="L57" s="58"/>
      <c r="M57" s="58"/>
      <c r="N57" s="58"/>
      <c r="O57" s="58"/>
      <c r="P57" s="58"/>
      <c r="Q57" s="58"/>
      <c r="R57" s="58"/>
      <c r="S57" s="58"/>
      <c r="T57" s="58"/>
      <c r="U57" s="58"/>
      <c r="V57" s="58"/>
    </row>
    <row r="58" spans="1:22" s="17" customFormat="1" ht="37.5" customHeight="1" x14ac:dyDescent="0.3">
      <c r="A58" s="13">
        <v>50</v>
      </c>
      <c r="B58" s="31" t="s">
        <v>96</v>
      </c>
      <c r="C58" s="31" t="s">
        <v>96</v>
      </c>
      <c r="D58" s="32" t="s">
        <v>12</v>
      </c>
      <c r="E58" s="33">
        <v>30</v>
      </c>
      <c r="F58" s="51">
        <v>20651</v>
      </c>
      <c r="G58" s="12">
        <f t="shared" si="0"/>
        <v>619530</v>
      </c>
      <c r="H58" s="58"/>
      <c r="I58" s="58"/>
      <c r="J58" s="58"/>
      <c r="K58" s="58"/>
      <c r="L58" s="58"/>
      <c r="M58" s="58"/>
      <c r="N58" s="58"/>
      <c r="O58" s="58"/>
      <c r="P58" s="58"/>
      <c r="Q58" s="58"/>
      <c r="R58" s="58"/>
      <c r="S58" s="58"/>
      <c r="T58" s="58"/>
      <c r="U58" s="58"/>
      <c r="V58" s="58"/>
    </row>
    <row r="59" spans="1:22" s="17" customFormat="1" ht="36.75" customHeight="1" x14ac:dyDescent="0.3">
      <c r="A59" s="13">
        <v>51</v>
      </c>
      <c r="B59" s="31" t="s">
        <v>93</v>
      </c>
      <c r="C59" s="31" t="s">
        <v>93</v>
      </c>
      <c r="D59" s="32" t="s">
        <v>12</v>
      </c>
      <c r="E59" s="33">
        <v>20</v>
      </c>
      <c r="F59" s="51">
        <v>20651</v>
      </c>
      <c r="G59" s="12">
        <f t="shared" si="0"/>
        <v>413020</v>
      </c>
      <c r="H59" s="58"/>
      <c r="I59" s="58"/>
      <c r="J59" s="58"/>
      <c r="K59" s="58"/>
      <c r="L59" s="58"/>
      <c r="M59" s="58"/>
      <c r="N59" s="58"/>
      <c r="O59" s="58"/>
      <c r="P59" s="58"/>
      <c r="Q59" s="58"/>
      <c r="R59" s="58"/>
      <c r="S59" s="58"/>
      <c r="T59" s="58"/>
      <c r="U59" s="58"/>
      <c r="V59" s="58"/>
    </row>
    <row r="60" spans="1:22" s="17" customFormat="1" ht="15" customHeight="1" x14ac:dyDescent="0.3">
      <c r="A60" s="13">
        <v>52</v>
      </c>
      <c r="B60" s="30" t="s">
        <v>43</v>
      </c>
      <c r="C60" s="31" t="s">
        <v>43</v>
      </c>
      <c r="D60" s="32" t="s">
        <v>12</v>
      </c>
      <c r="E60" s="33">
        <v>150</v>
      </c>
      <c r="F60" s="51">
        <v>273.92</v>
      </c>
      <c r="G60" s="12">
        <f t="shared" si="0"/>
        <v>41088</v>
      </c>
      <c r="H60" s="58"/>
      <c r="I60" s="58"/>
      <c r="J60" s="58"/>
      <c r="K60" s="58"/>
      <c r="L60" s="58"/>
      <c r="M60" s="58"/>
      <c r="N60" s="58"/>
      <c r="O60" s="58"/>
      <c r="P60" s="58"/>
      <c r="Q60" s="58"/>
      <c r="R60" s="58"/>
      <c r="S60" s="58"/>
      <c r="T60" s="58"/>
      <c r="U60" s="58"/>
      <c r="V60" s="58"/>
    </row>
    <row r="61" spans="1:22" s="17" customFormat="1" ht="15" customHeight="1" x14ac:dyDescent="0.3">
      <c r="A61" s="13">
        <v>53</v>
      </c>
      <c r="B61" s="30" t="s">
        <v>44</v>
      </c>
      <c r="C61" s="31" t="s">
        <v>44</v>
      </c>
      <c r="D61" s="32" t="s">
        <v>12</v>
      </c>
      <c r="E61" s="33">
        <v>520</v>
      </c>
      <c r="F61" s="51">
        <v>273.92</v>
      </c>
      <c r="G61" s="12">
        <f t="shared" si="0"/>
        <v>142438.39999999999</v>
      </c>
      <c r="H61" s="58"/>
      <c r="I61" s="58"/>
      <c r="J61" s="58"/>
      <c r="K61" s="58"/>
      <c r="L61" s="58"/>
      <c r="M61" s="58"/>
      <c r="N61" s="58"/>
      <c r="O61" s="58"/>
      <c r="P61" s="58"/>
      <c r="Q61" s="58"/>
      <c r="R61" s="58"/>
      <c r="S61" s="58"/>
      <c r="T61" s="58"/>
      <c r="U61" s="58"/>
      <c r="V61" s="58"/>
    </row>
    <row r="62" spans="1:22" s="17" customFormat="1" ht="15" customHeight="1" x14ac:dyDescent="0.3">
      <c r="A62" s="13">
        <v>54</v>
      </c>
      <c r="B62" s="30" t="s">
        <v>94</v>
      </c>
      <c r="C62" s="31" t="s">
        <v>94</v>
      </c>
      <c r="D62" s="32" t="s">
        <v>12</v>
      </c>
      <c r="E62" s="33">
        <v>250</v>
      </c>
      <c r="F62" s="51">
        <v>273.92</v>
      </c>
      <c r="G62" s="12">
        <f t="shared" si="0"/>
        <v>68480</v>
      </c>
      <c r="H62" s="58"/>
      <c r="I62" s="58"/>
      <c r="J62" s="58"/>
      <c r="K62" s="58"/>
      <c r="L62" s="58"/>
      <c r="M62" s="58"/>
      <c r="N62" s="58"/>
      <c r="O62" s="58"/>
      <c r="P62" s="58"/>
      <c r="Q62" s="58"/>
      <c r="R62" s="58"/>
      <c r="S62" s="58"/>
      <c r="T62" s="58"/>
      <c r="U62" s="58"/>
      <c r="V62" s="58"/>
    </row>
    <row r="63" spans="1:22" s="17" customFormat="1" ht="15" customHeight="1" x14ac:dyDescent="0.3">
      <c r="A63" s="13">
        <v>55</v>
      </c>
      <c r="B63" s="30" t="s">
        <v>45</v>
      </c>
      <c r="C63" s="31" t="s">
        <v>45</v>
      </c>
      <c r="D63" s="32" t="s">
        <v>12</v>
      </c>
      <c r="E63" s="33">
        <v>280</v>
      </c>
      <c r="F63" s="51">
        <v>273.92</v>
      </c>
      <c r="G63" s="12">
        <f t="shared" si="0"/>
        <v>76697.600000000006</v>
      </c>
      <c r="H63" s="58"/>
      <c r="I63" s="58"/>
      <c r="J63" s="58"/>
      <c r="K63" s="58"/>
      <c r="L63" s="58"/>
      <c r="M63" s="58"/>
      <c r="N63" s="58"/>
      <c r="O63" s="58"/>
      <c r="P63" s="58"/>
      <c r="Q63" s="58"/>
      <c r="R63" s="58"/>
      <c r="S63" s="58"/>
      <c r="T63" s="58"/>
      <c r="U63" s="58"/>
      <c r="V63" s="58"/>
    </row>
    <row r="64" spans="1:22" s="17" customFormat="1" ht="15" customHeight="1" x14ac:dyDescent="0.3">
      <c r="A64" s="13">
        <v>56</v>
      </c>
      <c r="B64" s="30" t="s">
        <v>56</v>
      </c>
      <c r="C64" s="31" t="s">
        <v>56</v>
      </c>
      <c r="D64" s="32" t="s">
        <v>12</v>
      </c>
      <c r="E64" s="33">
        <v>100</v>
      </c>
      <c r="F64" s="51">
        <v>288.90000000000003</v>
      </c>
      <c r="G64" s="12">
        <f t="shared" si="0"/>
        <v>28890.000000000004</v>
      </c>
      <c r="H64" s="58"/>
      <c r="I64" s="58"/>
      <c r="J64" s="58"/>
      <c r="K64" s="58"/>
      <c r="L64" s="58"/>
      <c r="M64" s="58"/>
      <c r="N64" s="58"/>
      <c r="O64" s="58"/>
      <c r="P64" s="58"/>
      <c r="Q64" s="58"/>
      <c r="R64" s="58"/>
      <c r="S64" s="58"/>
      <c r="T64" s="58"/>
      <c r="U64" s="58"/>
      <c r="V64" s="58"/>
    </row>
    <row r="65" spans="1:22" s="17" customFormat="1" ht="24" customHeight="1" x14ac:dyDescent="0.3">
      <c r="A65" s="13">
        <v>57</v>
      </c>
      <c r="B65" s="30" t="s">
        <v>54</v>
      </c>
      <c r="C65" s="31" t="s">
        <v>54</v>
      </c>
      <c r="D65" s="32" t="s">
        <v>12</v>
      </c>
      <c r="E65" s="33">
        <v>25</v>
      </c>
      <c r="F65" s="51">
        <v>1335.3600000000001</v>
      </c>
      <c r="G65" s="12">
        <f t="shared" si="0"/>
        <v>33384</v>
      </c>
      <c r="H65" s="58"/>
      <c r="I65" s="58"/>
      <c r="J65" s="58"/>
      <c r="K65" s="58"/>
      <c r="L65" s="58"/>
      <c r="M65" s="58"/>
      <c r="N65" s="58"/>
      <c r="O65" s="58"/>
      <c r="P65" s="58"/>
      <c r="Q65" s="58"/>
      <c r="R65" s="58"/>
      <c r="S65" s="58"/>
      <c r="T65" s="58"/>
      <c r="U65" s="58"/>
      <c r="V65" s="58"/>
    </row>
    <row r="66" spans="1:22" s="17" customFormat="1" ht="27" customHeight="1" x14ac:dyDescent="0.3">
      <c r="A66" s="13">
        <v>58</v>
      </c>
      <c r="B66" s="30" t="s">
        <v>55</v>
      </c>
      <c r="C66" s="30" t="s">
        <v>55</v>
      </c>
      <c r="D66" s="32" t="s">
        <v>12</v>
      </c>
      <c r="E66" s="33">
        <v>50</v>
      </c>
      <c r="F66" s="51">
        <v>360</v>
      </c>
      <c r="G66" s="12">
        <f>E66*F66</f>
        <v>18000</v>
      </c>
      <c r="H66" s="58"/>
      <c r="I66" s="58"/>
      <c r="J66" s="58"/>
      <c r="K66" s="58"/>
      <c r="L66" s="58"/>
      <c r="M66" s="58"/>
      <c r="N66" s="58"/>
      <c r="O66" s="58"/>
      <c r="P66" s="58"/>
      <c r="Q66" s="58"/>
      <c r="R66" s="58"/>
      <c r="S66" s="58"/>
      <c r="T66" s="58"/>
      <c r="U66" s="58"/>
      <c r="V66" s="58"/>
    </row>
    <row r="67" spans="1:22" s="17" customFormat="1" ht="24.75" customHeight="1" x14ac:dyDescent="0.3">
      <c r="A67" s="13">
        <v>59</v>
      </c>
      <c r="B67" s="30" t="s">
        <v>89</v>
      </c>
      <c r="C67" s="31" t="s">
        <v>90</v>
      </c>
      <c r="D67" s="32" t="s">
        <v>15</v>
      </c>
      <c r="E67" s="33">
        <v>250</v>
      </c>
      <c r="F67" s="51">
        <v>3210</v>
      </c>
      <c r="G67" s="12">
        <f t="shared" si="0"/>
        <v>802500</v>
      </c>
      <c r="H67" s="58"/>
      <c r="I67" s="58"/>
      <c r="J67" s="60">
        <v>2470</v>
      </c>
      <c r="K67" s="60">
        <f>E67*J67</f>
        <v>617500</v>
      </c>
      <c r="L67" s="58"/>
      <c r="M67" s="58">
        <v>2800</v>
      </c>
      <c r="N67" s="58"/>
      <c r="O67" s="58"/>
      <c r="P67" s="58"/>
      <c r="Q67" s="58"/>
      <c r="R67" s="58"/>
      <c r="S67" s="58"/>
      <c r="T67" s="58"/>
      <c r="U67" s="58"/>
      <c r="V67" s="58"/>
    </row>
    <row r="68" spans="1:22" s="17" customFormat="1" ht="36" customHeight="1" x14ac:dyDescent="0.3">
      <c r="A68" s="13">
        <v>60</v>
      </c>
      <c r="B68" s="30" t="s">
        <v>103</v>
      </c>
      <c r="C68" s="31" t="s">
        <v>104</v>
      </c>
      <c r="D68" s="32" t="s">
        <v>13</v>
      </c>
      <c r="E68" s="33">
        <v>25</v>
      </c>
      <c r="F68" s="51">
        <v>38000</v>
      </c>
      <c r="G68" s="12">
        <f t="shared" si="0"/>
        <v>950000</v>
      </c>
      <c r="H68" s="58"/>
      <c r="I68" s="58"/>
      <c r="J68" s="58"/>
      <c r="K68" s="58"/>
      <c r="L68" s="58"/>
      <c r="M68" s="58"/>
      <c r="N68" s="58"/>
      <c r="O68" s="58"/>
      <c r="P68" s="58"/>
      <c r="Q68" s="58"/>
      <c r="R68" s="58"/>
      <c r="S68" s="59">
        <v>16200</v>
      </c>
      <c r="T68" s="59">
        <f>E68*S68</f>
        <v>405000</v>
      </c>
      <c r="U68" s="58"/>
      <c r="V68" s="58"/>
    </row>
    <row r="69" spans="1:22" s="17" customFormat="1" ht="16.5" customHeight="1" x14ac:dyDescent="0.3">
      <c r="A69" s="69" t="s">
        <v>109</v>
      </c>
      <c r="B69" s="70"/>
      <c r="C69" s="70"/>
      <c r="D69" s="70"/>
      <c r="E69" s="70"/>
      <c r="F69" s="71"/>
      <c r="G69" s="55">
        <f>G70</f>
        <v>50878.5</v>
      </c>
      <c r="H69" s="58"/>
      <c r="I69" s="58"/>
      <c r="J69" s="58"/>
      <c r="K69" s="58"/>
      <c r="L69" s="58"/>
      <c r="M69" s="58"/>
      <c r="N69" s="58"/>
      <c r="O69" s="58"/>
      <c r="P69" s="58"/>
      <c r="Q69" s="58"/>
      <c r="R69" s="58"/>
      <c r="S69" s="58"/>
      <c r="T69" s="58"/>
      <c r="U69" s="58"/>
      <c r="V69" s="58"/>
    </row>
    <row r="70" spans="1:22" s="17" customFormat="1" ht="26.25" customHeight="1" x14ac:dyDescent="0.3">
      <c r="A70" s="13">
        <v>61</v>
      </c>
      <c r="B70" s="31" t="s">
        <v>107</v>
      </c>
      <c r="C70" s="31" t="s">
        <v>108</v>
      </c>
      <c r="D70" s="32" t="s">
        <v>13</v>
      </c>
      <c r="E70" s="33">
        <v>3</v>
      </c>
      <c r="F70" s="51">
        <v>16959.5</v>
      </c>
      <c r="G70" s="12">
        <f>E70*F70</f>
        <v>50878.5</v>
      </c>
      <c r="H70" s="58"/>
      <c r="I70" s="58"/>
      <c r="J70" s="58"/>
      <c r="K70" s="58"/>
      <c r="L70" s="58"/>
      <c r="M70" s="58"/>
      <c r="N70" s="58"/>
      <c r="O70" s="58"/>
      <c r="P70" s="58"/>
      <c r="Q70" s="58"/>
      <c r="R70" s="58"/>
      <c r="S70" s="58"/>
      <c r="T70" s="58"/>
      <c r="U70" s="58"/>
      <c r="V70" s="58"/>
    </row>
    <row r="71" spans="1:22" s="19" customFormat="1" ht="13.5" customHeight="1" x14ac:dyDescent="0.3">
      <c r="A71" s="18"/>
      <c r="B71" s="40" t="s">
        <v>39</v>
      </c>
      <c r="C71" s="6"/>
      <c r="D71" s="10"/>
      <c r="E71" s="24"/>
      <c r="F71" s="53"/>
      <c r="G71" s="2">
        <f>G6+G8+G11+G69</f>
        <v>10125697.993000001</v>
      </c>
      <c r="H71" s="18"/>
      <c r="I71" s="72">
        <f>I20</f>
        <v>53250</v>
      </c>
      <c r="J71" s="18"/>
      <c r="K71" s="72">
        <f>K40+K67</f>
        <v>1263900</v>
      </c>
      <c r="L71" s="18"/>
      <c r="M71" s="18"/>
      <c r="N71" s="18"/>
      <c r="O71" s="72">
        <f>O49</f>
        <v>230100</v>
      </c>
      <c r="P71" s="18"/>
      <c r="Q71" s="18"/>
      <c r="R71" s="72">
        <f>R13+R33</f>
        <v>575850</v>
      </c>
      <c r="S71" s="18"/>
      <c r="T71" s="72">
        <f>T68</f>
        <v>405000</v>
      </c>
      <c r="U71" s="18"/>
      <c r="V71" s="72">
        <f>V7</f>
        <v>12600</v>
      </c>
    </row>
    <row r="72" spans="1:22" ht="13.5" customHeight="1" x14ac:dyDescent="0.3">
      <c r="A72" s="20"/>
      <c r="B72" s="3"/>
      <c r="C72" s="3"/>
      <c r="D72" s="4"/>
      <c r="E72" s="25"/>
      <c r="F72" s="54"/>
      <c r="G72" s="5"/>
    </row>
    <row r="73" spans="1:22" x14ac:dyDescent="0.3">
      <c r="A73" s="63" t="s">
        <v>8</v>
      </c>
      <c r="B73" s="63"/>
      <c r="C73" s="63"/>
      <c r="D73" s="63"/>
      <c r="E73" s="63"/>
      <c r="F73" s="63"/>
      <c r="G73" s="63"/>
    </row>
    <row r="74" spans="1:22" s="21" customFormat="1" ht="36.75" customHeight="1" x14ac:dyDescent="0.3">
      <c r="A74" s="62" t="s">
        <v>10</v>
      </c>
      <c r="B74" s="62"/>
      <c r="C74" s="62"/>
      <c r="D74" s="62"/>
      <c r="E74" s="62"/>
      <c r="F74" s="62"/>
      <c r="G74" s="62"/>
    </row>
    <row r="76" spans="1:22" x14ac:dyDescent="0.25">
      <c r="A76" s="56" t="s">
        <v>114</v>
      </c>
      <c r="B76" s="56"/>
      <c r="C76" s="56"/>
      <c r="D76" s="56"/>
      <c r="E76" s="56"/>
      <c r="F76" s="57"/>
      <c r="G76" s="56" t="s">
        <v>113</v>
      </c>
    </row>
    <row r="77" spans="1:22" x14ac:dyDescent="0.25">
      <c r="A77" s="56"/>
      <c r="B77" s="56"/>
      <c r="C77" s="56"/>
      <c r="D77" s="56"/>
      <c r="E77" s="56"/>
      <c r="F77" s="57"/>
      <c r="G77" s="56"/>
    </row>
    <row r="78" spans="1:22" x14ac:dyDescent="0.25">
      <c r="A78" s="56" t="s">
        <v>115</v>
      </c>
      <c r="B78" s="56"/>
      <c r="C78" s="56"/>
      <c r="D78" s="56"/>
      <c r="E78" s="56"/>
      <c r="F78" s="57"/>
      <c r="G78" s="56" t="s">
        <v>116</v>
      </c>
    </row>
  </sheetData>
  <mergeCells count="7">
    <mergeCell ref="A74:G74"/>
    <mergeCell ref="A73:G73"/>
    <mergeCell ref="A4:G4"/>
    <mergeCell ref="A11:F11"/>
    <mergeCell ref="A6:F6"/>
    <mergeCell ref="A8:F8"/>
    <mergeCell ref="A69:F69"/>
  </mergeCells>
  <pageMargins left="0.19685039370078741" right="0.19685039370078741" top="0.15748031496062992" bottom="0.15748031496062992" header="0.31496062992125984" footer="0.31496062992125984"/>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МИ</vt:lpstr>
      <vt:lpstr>'ЛС и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2022-05-31T09:46:34Z</cp:lastPrinted>
  <dcterms:created xsi:type="dcterms:W3CDTF">2019-03-11T10:08:28Z</dcterms:created>
  <dcterms:modified xsi:type="dcterms:W3CDTF">2022-06-10T12:14:08Z</dcterms:modified>
</cp:coreProperties>
</file>