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Протокола 2022г\"/>
    </mc:Choice>
  </mc:AlternateContent>
  <bookViews>
    <workbookView xWindow="0" yWindow="0" windowWidth="20490" windowHeight="762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МИ'!$A$1:$AA$58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AA47" i="1" l="1"/>
  <c r="X47" i="1"/>
  <c r="U47" i="1"/>
  <c r="P47" i="1"/>
  <c r="K47" i="1"/>
  <c r="I47" i="1"/>
  <c r="K43" i="1"/>
  <c r="K44" i="1"/>
  <c r="K42" i="1"/>
  <c r="I40" i="1"/>
  <c r="I41" i="1"/>
  <c r="I39" i="1"/>
  <c r="AA37" i="1"/>
  <c r="P35" i="1"/>
  <c r="P36" i="1"/>
  <c r="P34" i="1"/>
  <c r="I27" i="1"/>
  <c r="I28" i="1"/>
  <c r="I26" i="1"/>
  <c r="K23" i="1"/>
  <c r="K24" i="1"/>
  <c r="K22" i="1"/>
  <c r="U20" i="1"/>
  <c r="U18" i="1"/>
  <c r="U16" i="1"/>
  <c r="U15" i="1"/>
  <c r="X19" i="1"/>
  <c r="AA12" i="1"/>
  <c r="G47" i="1" l="1"/>
  <c r="G35" i="1" l="1"/>
  <c r="G34" i="1"/>
  <c r="G36" i="1"/>
  <c r="G46" i="1" l="1"/>
  <c r="G45" i="1"/>
  <c r="G44" i="1"/>
  <c r="G43" i="1"/>
  <c r="G42" i="1"/>
  <c r="G41" i="1"/>
  <c r="G40" i="1"/>
  <c r="G39" i="1"/>
  <c r="G38" i="1"/>
  <c r="G37" i="1"/>
  <c r="G33" i="1" l="1"/>
  <c r="G32" i="1"/>
  <c r="G31" i="1"/>
  <c r="G30" i="1"/>
  <c r="G29" i="1"/>
  <c r="G28" i="1"/>
  <c r="G27" i="1"/>
  <c r="G25" i="1" l="1"/>
  <c r="G26" i="1" l="1"/>
  <c r="G24" i="1"/>
  <c r="G23" i="1"/>
  <c r="G22" i="1"/>
  <c r="G21" i="1"/>
  <c r="G18" i="1"/>
  <c r="G19" i="1"/>
  <c r="G20" i="1"/>
  <c r="G17" i="1"/>
  <c r="G16" i="1"/>
  <c r="G15" i="1"/>
  <c r="G12" i="1"/>
  <c r="G8" i="1" l="1"/>
  <c r="G9" i="1"/>
  <c r="G10" i="1" l="1"/>
  <c r="G14" i="1"/>
  <c r="G13" i="1" l="1"/>
</calcChain>
</file>

<file path=xl/sharedStrings.xml><?xml version="1.0" encoding="utf-8"?>
<sst xmlns="http://schemas.openxmlformats.org/spreadsheetml/2006/main" count="172" uniqueCount="86">
  <si>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</si>
  <si>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</si>
  <si>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</si>
  <si>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</si>
  <si>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</si>
  <si>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</si>
  <si>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</si>
  <si>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</si>
  <si>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</si>
  <si>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</si>
  <si>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</si>
  <si>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</si>
  <si>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Лекарственные средства</t>
  </si>
  <si>
    <t>ампула</t>
  </si>
  <si>
    <t>флакон</t>
  </si>
  <si>
    <t>Губка гемостатическая, абсорбирующее гемостатическое средство, губка размером 4,8 х 4,8 см</t>
  </si>
  <si>
    <t>штука</t>
  </si>
  <si>
    <t>Губка гемостатическая, абсорбирующее гемостатическое средство, губка размером 9,5*4,8 см</t>
  </si>
  <si>
    <t>Препараты железа (III) для парентерального применения, раствор для внутривенного введения 100 мг/2 мл с наличием терапевтического показания к лечению анемии беременных</t>
  </si>
  <si>
    <t>Медицинские изделия</t>
  </si>
  <si>
    <t>Пеметрексед, лиофилизат для приготовления раствора для инфузий, 100 мг</t>
  </si>
  <si>
    <t>Пеметрексед, лиофилизат для приготовления раствора для инфузий, 500 мг</t>
  </si>
  <si>
    <t>пара</t>
  </si>
  <si>
    <t>комплект</t>
  </si>
  <si>
    <t>Натрия фолинат, раствор для инъекций 400 мг/8 мл</t>
  </si>
  <si>
    <t>Бахилы низкие из нетканого материала одноразовые нестерильные</t>
  </si>
  <si>
    <t>Лейкопластырь на шелковой основе 2,0смх5м</t>
  </si>
  <si>
    <t>Маска трехслойная на резинках</t>
  </si>
  <si>
    <t>Перчатки диагностические нитриловые текстурированные неопудренные нестерильные размерами: 6-7 (S)</t>
  </si>
  <si>
    <t>Перчатки диагностические нитриловые текстурированные неопудренные нестерильные размерами: 7-8 (M)</t>
  </si>
  <si>
    <t>Перчатки хирургические латексные нестерильные размером: 7,0 с длинной манжетой анатомической формы</t>
  </si>
  <si>
    <t>Перчатки хирургические латексные опудренные стерильные размерами: 6,5 с длинной манжетой анатомической формы</t>
  </si>
  <si>
    <t>Перчатки хирургические латексные опудренные стерильные размерами: 7,0 с длинной манжетой анатомической формы</t>
  </si>
  <si>
    <t>Перчатки хирургические латексные опудренные стерильные размерами: 7,5 с длинной манжетой анатомической формы</t>
  </si>
  <si>
    <t>Перчатки хирургические латексные опудренные стерильные размерами: 8,0 с длинной манжетой анатомической формы</t>
  </si>
  <si>
    <t>Система для вливания инфузионных растворов стерильная, однократного применения с иглой размером: 21Gх1 1/2" (0.8х38мм)</t>
  </si>
  <si>
    <t>Системы для переливания крови, компонентов крови и кровезаменителей, системы для инфузионной и трансфузионной терапии размером 18Gх1 1/2" (1.2х38мм)</t>
  </si>
  <si>
    <t>Халат медицинский одноразовый нестерильный из нетканого материала размер M</t>
  </si>
  <si>
    <t>Халат медицинский одноразовый нестерильный из нетканого материала размер L</t>
  </si>
  <si>
    <t>Зонд желудочный стерильный, однократного применения, размер СН 14, длина 85 см, диаметр 4,7 мм, с открытой и закрытой заходной частью, двумя и четырьмя боковыми отверстиями</t>
  </si>
  <si>
    <t>Зонд желудочный стерильный, однократного применения, размер СН 16, длина 85 см, диаметр 5,3 мм, с открытой и закрытой заходной частью, двумя и четырьмя боковыми отверстиями</t>
  </si>
  <si>
    <t>Зонд желудочный стерильный, однократного применения, размер СН 18, длина 85 см, диаметр 6,0 мм, с открытой и закрытой заходной частью, двумя и четырьмя боковыми отверстиями</t>
  </si>
  <si>
    <t>Катетер Нелатона, однократного применения, стерильный, размер СН 12, длиной 40,0 см, диаметр 4,0 мм</t>
  </si>
  <si>
    <t>Катетер Нелатона, однократного применения, стерильный, размер СН 14, длиной 40,0 см, диаметр 4,7 мм</t>
  </si>
  <si>
    <t>Катетер Нелатона, однократного применения, стерильный, размер СН 8, длиной 40,0 см, диаметр 2,7 мм</t>
  </si>
  <si>
    <t>Катетер подключичный, стерильный, диаметр 1,4 мм, однократного применения</t>
  </si>
  <si>
    <t>Комплект универсальный большой: 1.Чехол на инструментальный стол, размер 145 *80, количество - 1 шт. 2. Простыня с адгезивным краем размер 90*80см - 2 шт.,3. Простыня операционная размер 160*190см - 1 шт. 4. Салфетка, впитывающая размер 12*12см - 4 шт. 5. Простыня с адгезивным краем размер 240*160см - 1 шт. 6. Лента операционная, размер 50*10см - 1 шт. 7. Простыня с адгезивным краем, размер 160*180см - 1 шт</t>
  </si>
  <si>
    <t>Костюм хирургический, нетканый материал, нестерильный, одноразового применения, с длинным рукавом, размерам: M</t>
  </si>
  <si>
    <t>Костюм хирургический, нетканый материал, нестерильный, одноразового применения, с длинным рукавом, размерам: L</t>
  </si>
  <si>
    <t>Халат медицинский одноразовый нестерильный из нетканого материала размер ХL</t>
  </si>
  <si>
    <t>Халат хирургический плотность 30 грамм/кв.м. из нетканого материала одноразовый стерильный, размером М</t>
  </si>
  <si>
    <t>Халат хирургический одноразовый нетканый повышенной комфортности, стерильный из комфортного дышащего нетканого материала вуденпалпп, рукава на манжетах, 4 завязки размером М</t>
  </si>
  <si>
    <t>Шапка-берет одноразовая нестерильная из нетканого материала</t>
  </si>
  <si>
    <t>Шпатель терапевтический, стерильный одноразового применения, пластиковый с одной светодиодной подсветкой</t>
  </si>
  <si>
    <t>Шприц инъекционный трехкомпонентный инсулиновый,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 Стерильный однократного применения объемом 1мл (100IU), модификации: со съемной иглой 30Gx1/2"</t>
  </si>
  <si>
    <t>Пробирка вакуумная одноразовая стерильная для забора и хранения венозной крови, плазмы крови, сыворотки крови, объемом 6,0 мл, цвет крышки светло-фиолетовый (с К2 ЭДТА (двукалиевая соль ЭДТА) для гематологических исследований)</t>
  </si>
  <si>
    <t>Пробирка вакуумная с активатором свертывания и гелем для разделения сыворотки одноразовая стерильная для забора и хранения венозной крови, плазмы крови, сыворотки крови, объемом 5,0 мл, цвет крышки желтый (с активатором свертывания и гелем для разделения сыворотки)</t>
  </si>
  <si>
    <t>Пробирка вакуумная одноразовая стерильная для забора и хранения венозной крови, плазмы крови, сыворотки крови, объемом 2,0 мл, цвет крышки светло-фиолетовый (с К2 ЭДТА (двукалиевая соль ЭДТА) для гематологических исследований)</t>
  </si>
  <si>
    <t>ТОО "Pharmprovide"</t>
  </si>
  <si>
    <t>ИП "VASKEN"</t>
  </si>
  <si>
    <t>ИП Нургалиева Рыскул Кабдоллаевна</t>
  </si>
  <si>
    <t>ТОО "Medical Trade14"</t>
  </si>
  <si>
    <t>ТОО "Amanat Medical"</t>
  </si>
  <si>
    <t>ТОО "Asterafarm"</t>
  </si>
  <si>
    <t>ТОО "Димеда"</t>
  </si>
  <si>
    <t>ТОО "IzidaMedLab"</t>
  </si>
  <si>
    <t>к протоколу 5 от 27.01.2022г.</t>
  </si>
  <si>
    <t>Иманғали Д.Қ.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</si>
  <si>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</si>
  <si>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</si>
  <si>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</si>
  <si>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</si>
  <si>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Руководитель ОГЗ и ЮС</t>
  </si>
  <si>
    <t>ТОО "Vita Pharma" Цена</t>
  </si>
  <si>
    <t>ТОО "Vita Pharma" Сумма</t>
  </si>
  <si>
    <t>ТОО "Мерусар и К" Цена</t>
  </si>
  <si>
    <t>ТОО "Мерусар и К" Сумма</t>
  </si>
  <si>
    <t>ТОО "ЭкоФарм Интернейшнл" Цена</t>
  </si>
  <si>
    <t>ТОО "ЭкоФарм Интернейшнл" Сумма</t>
  </si>
  <si>
    <t>ТОО "Альянс" Цена</t>
  </si>
  <si>
    <t>ТОО "Альянс" Сумма</t>
  </si>
  <si>
    <t>ТОО "Атлант Компани" Цена</t>
  </si>
  <si>
    <t>ТОО "Атлант Компани" Сумма</t>
  </si>
  <si>
    <t>ТОО "КФК Медсервис плюс" Цена</t>
  </si>
  <si>
    <t>ТОО "КФК Медсервис плюс" Сумма</t>
  </si>
  <si>
    <t>не соответствует п.97 Правил № 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</si>
</sst>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#,##0.00\ _₽"/>
    <numFmt numFmtId="167" formatCode="0.0000"/>
    <numFmt numFmtId="168" formatCode="#,##0.000"/>
    <numFmt numFmtId="169" formatCode="#,##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7" fillId="0" borderId="0" xfId="1" applyFont="1"/>
    <xf numFmtId="0" fontId="7" fillId="0" borderId="0" xfId="1" applyFont="1" applyFill="1"/>
    <xf numFmtId="0" fontId="6" fillId="0" borderId="0" xfId="0" applyFont="1" applyFill="1"/>
    <xf numFmtId="0" fontId="7" fillId="0" borderId="0" xfId="1" applyFont="1" applyAlignment="1">
      <alignment horizontal="right"/>
    </xf>
    <xf numFmtId="43" fontId="8" fillId="0" borderId="2" xfId="22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top" wrapText="1"/>
    </xf>
    <xf numFmtId="0" fontId="7" fillId="0" borderId="0" xfId="1" applyFont="1" applyAlignment="1">
      <alignment horizontal="center" vertical="center"/>
    </xf>
    <xf numFmtId="0" fontId="9" fillId="2" borderId="2" xfId="0" applyFont="1" applyFill="1" applyBorder="1" applyAlignment="1">
      <alignment horizontal="left" vertical="top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6" fontId="9" fillId="0" borderId="2" xfId="0" applyNumberFormat="1" applyFont="1" applyBorder="1" applyAlignment="1">
      <alignment horizontal="right" vertical="center" wrapText="1"/>
    </xf>
    <xf numFmtId="0" fontId="10" fillId="0" borderId="2" xfId="1" applyFont="1" applyBorder="1"/>
    <xf numFmtId="3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0" fontId="11" fillId="0" borderId="2" xfId="1" applyFont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43" fontId="9" fillId="0" borderId="2" xfId="22" applyFont="1" applyFill="1" applyBorder="1" applyAlignment="1">
      <alignment horizontal="right" vertical="center" wrapText="1"/>
    </xf>
    <xf numFmtId="0" fontId="6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right" vertical="center" wrapText="1"/>
    </xf>
    <xf numFmtId="0" fontId="8" fillId="0" borderId="0" xfId="1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wrapText="1"/>
    </xf>
    <xf numFmtId="0" fontId="7" fillId="0" borderId="0" xfId="1" applyFont="1" applyAlignment="1">
      <alignment horizontal="right" vertical="center" wrapText="1"/>
    </xf>
    <xf numFmtId="4" fontId="10" fillId="0" borderId="2" xfId="1" applyNumberFormat="1" applyFont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/>
    </xf>
    <xf numFmtId="4" fontId="9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top" wrapText="1"/>
    </xf>
    <xf numFmtId="0" fontId="7" fillId="3" borderId="0" xfId="1" applyFont="1" applyFill="1"/>
    <xf numFmtId="0" fontId="10" fillId="0" borderId="2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6" fontId="9" fillId="0" borderId="2" xfId="0" applyNumberFormat="1" applyFont="1" applyFill="1" applyBorder="1" applyAlignment="1">
      <alignment horizontal="right" vertical="center" wrapText="1"/>
    </xf>
    <xf numFmtId="0" fontId="11" fillId="0" borderId="2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wrapText="1"/>
    </xf>
    <xf numFmtId="167" fontId="9" fillId="0" borderId="0" xfId="1" applyNumberFormat="1" applyFont="1" applyFill="1" applyAlignment="1">
      <alignment horizontal="right" vertical="center" wrapText="1"/>
    </xf>
    <xf numFmtId="169" fontId="9" fillId="0" borderId="2" xfId="0" applyNumberFormat="1" applyFont="1" applyFill="1" applyBorder="1" applyAlignment="1">
      <alignment horizontal="right" vertical="center" wrapText="1"/>
    </xf>
    <xf numFmtId="168" fontId="9" fillId="0" borderId="2" xfId="0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0" fontId="6" fillId="0" borderId="0" xfId="0" applyFont="1" applyFill="1" applyBorder="1" applyAlignment="1"/>
    <xf numFmtId="0" fontId="8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10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/>
    <xf numFmtId="0" fontId="9" fillId="0" borderId="2" xfId="1" applyFont="1" applyFill="1" applyBorder="1"/>
    <xf numFmtId="43" fontId="8" fillId="3" borderId="2" xfId="22" applyFont="1" applyFill="1" applyBorder="1" applyAlignment="1">
      <alignment horizontal="right" vertical="center" wrapText="1"/>
    </xf>
    <xf numFmtId="43" fontId="8" fillId="3" borderId="2" xfId="1" applyNumberFormat="1" applyFont="1" applyFill="1" applyBorder="1" applyAlignment="1">
      <alignment horizontal="right" vertical="center" wrapText="1"/>
    </xf>
    <xf numFmtId="43" fontId="8" fillId="4" borderId="2" xfId="22" applyFont="1" applyFill="1" applyBorder="1" applyAlignment="1">
      <alignment horizontal="right" vertical="center" wrapText="1"/>
    </xf>
    <xf numFmtId="43" fontId="9" fillId="4" borderId="2" xfId="22" applyFont="1" applyFill="1" applyBorder="1" applyAlignment="1">
      <alignment horizontal="right" vertical="center" wrapText="1"/>
    </xf>
    <xf numFmtId="43" fontId="10" fillId="0" borderId="2" xfId="1" applyNumberFormat="1" applyFont="1" applyFill="1" applyBorder="1" applyAlignment="1">
      <alignment horizontal="right" vertical="top" wrapText="1"/>
    </xf>
    <xf numFmtId="0" fontId="10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43" fontId="9" fillId="0" borderId="2" xfId="22" applyFont="1" applyFill="1" applyBorder="1" applyAlignment="1">
      <alignment horizontal="center" vertical="center" wrapText="1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6"/>
  <sheetViews>
    <sheetView tabSelected="1" view="pageBreakPreview" zoomScale="50" zoomScaleSheetLayoutView="50" workbookViewId="0">
      <selection activeCell="V32" sqref="V32"/>
    </sheetView>
  </sheetViews>
  <sheetFormatPr defaultColWidth="8.85546875" defaultRowHeight="15.75" x14ac:dyDescent="0.25"/>
  <cols>
    <col min="1" max="1" width="8.85546875" style="1"/>
    <col min="2" max="2" width="52.28515625" style="1" customWidth="1"/>
    <col min="3" max="3" width="52.85546875" style="1" customWidth="1"/>
    <col min="4" max="4" width="13.28515625" style="7" customWidth="1"/>
    <col min="5" max="5" width="11.42578125" style="7" customWidth="1"/>
    <col min="6" max="6" width="15.28515625" style="25" customWidth="1"/>
    <col min="7" max="7" width="19.85546875" style="4" customWidth="1"/>
    <col min="8" max="9" width="17.5703125" style="1" customWidth="1"/>
    <col min="10" max="11" width="18.140625" style="1" customWidth="1"/>
    <col min="12" max="12" width="18.7109375" style="1" customWidth="1"/>
    <col min="13" max="13" width="17.42578125" style="1" customWidth="1"/>
    <col min="14" max="16" width="18.140625" style="1" customWidth="1"/>
    <col min="17" max="17" width="17.85546875" style="1" customWidth="1"/>
    <col min="18" max="18" width="18.140625" style="1" customWidth="1"/>
    <col min="19" max="19" width="17.42578125" style="1" customWidth="1"/>
    <col min="20" max="21" width="18.85546875" style="1" customWidth="1"/>
    <col min="22" max="22" width="16.5703125" style="1" customWidth="1"/>
    <col min="23" max="26" width="18.85546875" style="1" customWidth="1"/>
    <col min="27" max="27" width="16.5703125" style="1" customWidth="1"/>
    <col min="28" max="16384" width="8.85546875" style="1"/>
  </cols>
  <sheetData>
    <row r="1" spans="1:27" x14ac:dyDescent="0.25">
      <c r="A1" s="41"/>
      <c r="B1" s="41"/>
      <c r="C1" s="41"/>
      <c r="D1" s="42"/>
      <c r="E1" s="42" t="s">
        <v>0</v>
      </c>
      <c r="F1" s="43"/>
      <c r="G1" s="44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x14ac:dyDescent="0.25">
      <c r="A2" s="41"/>
      <c r="B2" s="41"/>
      <c r="C2" s="41"/>
      <c r="D2" s="42"/>
      <c r="E2" s="45" t="s">
        <v>66</v>
      </c>
      <c r="F2" s="43"/>
      <c r="G2" s="44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x14ac:dyDescent="0.25">
      <c r="A3" s="41"/>
      <c r="B3" s="41"/>
      <c r="C3" s="41"/>
      <c r="D3" s="42"/>
      <c r="E3" s="42"/>
      <c r="F3" s="43"/>
      <c r="G3" s="44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.75" customHeight="1" x14ac:dyDescent="0.25">
      <c r="A4" s="54" t="s">
        <v>1</v>
      </c>
      <c r="B4" s="54"/>
      <c r="C4" s="54"/>
      <c r="D4" s="54"/>
      <c r="E4" s="54"/>
      <c r="F4" s="54"/>
      <c r="G4" s="54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65.25" customHeight="1" x14ac:dyDescent="0.25">
      <c r="A5" s="9" t="s">
        <v>2</v>
      </c>
      <c r="B5" s="9" t="s">
        <v>3</v>
      </c>
      <c r="C5" s="9" t="s">
        <v>10</v>
      </c>
      <c r="D5" s="9" t="s">
        <v>4</v>
      </c>
      <c r="E5" s="9" t="s">
        <v>5</v>
      </c>
      <c r="F5" s="9" t="s">
        <v>6</v>
      </c>
      <c r="G5" s="9" t="s">
        <v>7</v>
      </c>
      <c r="H5" s="46" t="s">
        <v>73</v>
      </c>
      <c r="I5" s="46" t="s">
        <v>74</v>
      </c>
      <c r="J5" s="46" t="s">
        <v>75</v>
      </c>
      <c r="K5" s="46" t="s">
        <v>76</v>
      </c>
      <c r="L5" s="46" t="s">
        <v>58</v>
      </c>
      <c r="M5" s="46" t="s">
        <v>59</v>
      </c>
      <c r="N5" s="46" t="s">
        <v>60</v>
      </c>
      <c r="O5" s="46" t="s">
        <v>77</v>
      </c>
      <c r="P5" s="46" t="s">
        <v>78</v>
      </c>
      <c r="Q5" s="46" t="s">
        <v>61</v>
      </c>
      <c r="R5" s="46" t="s">
        <v>62</v>
      </c>
      <c r="S5" s="46" t="s">
        <v>63</v>
      </c>
      <c r="T5" s="46" t="s">
        <v>79</v>
      </c>
      <c r="U5" s="46" t="s">
        <v>80</v>
      </c>
      <c r="V5" s="46" t="s">
        <v>64</v>
      </c>
      <c r="W5" s="46" t="s">
        <v>81</v>
      </c>
      <c r="X5" s="46" t="s">
        <v>82</v>
      </c>
      <c r="Y5" s="46" t="s">
        <v>65</v>
      </c>
      <c r="Z5" s="46" t="s">
        <v>83</v>
      </c>
      <c r="AA5" s="46" t="s">
        <v>84</v>
      </c>
    </row>
    <row r="6" spans="1:27" s="2" customFormat="1" ht="15.75" customHeight="1" x14ac:dyDescent="0.25">
      <c r="A6" s="56" t="s">
        <v>12</v>
      </c>
      <c r="B6" s="57"/>
      <c r="C6" s="57"/>
      <c r="D6" s="57"/>
      <c r="E6" s="57"/>
      <c r="F6" s="57"/>
      <c r="G6" s="58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1:27" s="19" customFormat="1" ht="19.5" customHeight="1" x14ac:dyDescent="0.25">
      <c r="A7" s="16">
        <v>1</v>
      </c>
      <c r="B7" s="8" t="s">
        <v>24</v>
      </c>
      <c r="C7" s="8" t="s">
        <v>24</v>
      </c>
      <c r="D7" s="11" t="s">
        <v>14</v>
      </c>
      <c r="E7" s="17">
        <v>75</v>
      </c>
      <c r="F7" s="18">
        <v>24027.86</v>
      </c>
      <c r="G7" s="12">
        <v>1802089.5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48"/>
    </row>
    <row r="8" spans="1:27" s="19" customFormat="1" ht="35.25" customHeight="1" x14ac:dyDescent="0.25">
      <c r="A8" s="16">
        <v>2</v>
      </c>
      <c r="B8" s="8" t="s">
        <v>20</v>
      </c>
      <c r="C8" s="8" t="s">
        <v>20</v>
      </c>
      <c r="D8" s="11" t="s">
        <v>14</v>
      </c>
      <c r="E8" s="17">
        <v>50</v>
      </c>
      <c r="F8" s="18">
        <v>25061.8</v>
      </c>
      <c r="G8" s="12">
        <f t="shared" ref="G8:G9" si="0">E8*F8</f>
        <v>1253090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48"/>
    </row>
    <row r="9" spans="1:27" s="19" customFormat="1" ht="33.75" customHeight="1" x14ac:dyDescent="0.25">
      <c r="A9" s="16">
        <v>3</v>
      </c>
      <c r="B9" s="8" t="s">
        <v>21</v>
      </c>
      <c r="C9" s="8" t="s">
        <v>21</v>
      </c>
      <c r="D9" s="11" t="s">
        <v>14</v>
      </c>
      <c r="E9" s="17">
        <v>25</v>
      </c>
      <c r="F9" s="18">
        <v>89860.160000000003</v>
      </c>
      <c r="G9" s="12">
        <f t="shared" si="0"/>
        <v>2246504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48"/>
    </row>
    <row r="10" spans="1:27" s="2" customFormat="1" ht="48" customHeight="1" x14ac:dyDescent="0.25">
      <c r="A10" s="10">
        <v>4</v>
      </c>
      <c r="B10" s="8" t="s">
        <v>18</v>
      </c>
      <c r="C10" s="8" t="s">
        <v>18</v>
      </c>
      <c r="D10" s="11" t="s">
        <v>13</v>
      </c>
      <c r="E10" s="17">
        <v>90</v>
      </c>
      <c r="F10" s="5">
        <v>389.21</v>
      </c>
      <c r="G10" s="12">
        <f>E10*F10</f>
        <v>35028.9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47"/>
    </row>
    <row r="11" spans="1:27" s="2" customFormat="1" ht="15.75" customHeight="1" x14ac:dyDescent="0.25">
      <c r="A11" s="56" t="s">
        <v>19</v>
      </c>
      <c r="B11" s="57"/>
      <c r="C11" s="57"/>
      <c r="D11" s="57"/>
      <c r="E11" s="57"/>
      <c r="F11" s="57"/>
      <c r="G11" s="58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47"/>
    </row>
    <row r="12" spans="1:27" s="2" customFormat="1" ht="30" customHeight="1" x14ac:dyDescent="0.25">
      <c r="A12" s="10">
        <v>5</v>
      </c>
      <c r="B12" s="21" t="s">
        <v>25</v>
      </c>
      <c r="C12" s="21" t="s">
        <v>25</v>
      </c>
      <c r="D12" s="20" t="s">
        <v>22</v>
      </c>
      <c r="E12" s="20">
        <v>3650</v>
      </c>
      <c r="F12" s="22">
        <v>57.56</v>
      </c>
      <c r="G12" s="12">
        <f>E12*F12</f>
        <v>210094</v>
      </c>
      <c r="H12" s="5"/>
      <c r="I12" s="5"/>
      <c r="J12" s="5"/>
      <c r="K12" s="5"/>
      <c r="L12" s="5">
        <v>34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49">
        <v>7.5</v>
      </c>
      <c r="AA12" s="50">
        <f>Z12*E12</f>
        <v>27375</v>
      </c>
    </row>
    <row r="13" spans="1:27" s="2" customFormat="1" ht="31.5" customHeight="1" x14ac:dyDescent="0.25">
      <c r="A13" s="10">
        <v>6</v>
      </c>
      <c r="B13" s="8" t="s">
        <v>15</v>
      </c>
      <c r="C13" s="8" t="s">
        <v>15</v>
      </c>
      <c r="D13" s="11" t="s">
        <v>16</v>
      </c>
      <c r="E13" s="17">
        <v>6</v>
      </c>
      <c r="F13" s="5">
        <v>21364.66</v>
      </c>
      <c r="G13" s="12">
        <f>E13*F13</f>
        <v>128187.95999999999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47"/>
    </row>
    <row r="14" spans="1:27" s="2" customFormat="1" ht="31.5" customHeight="1" x14ac:dyDescent="0.25">
      <c r="A14" s="10">
        <v>7</v>
      </c>
      <c r="B14" s="8" t="s">
        <v>17</v>
      </c>
      <c r="C14" s="8" t="s">
        <v>17</v>
      </c>
      <c r="D14" s="11" t="s">
        <v>16</v>
      </c>
      <c r="E14" s="17">
        <v>12</v>
      </c>
      <c r="F14" s="5">
        <v>40629.64</v>
      </c>
      <c r="G14" s="12">
        <f t="shared" ref="G14:G15" si="1">E14*F14</f>
        <v>487555.68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47"/>
    </row>
    <row r="15" spans="1:27" s="2" customFormat="1" ht="60" customHeight="1" x14ac:dyDescent="0.25">
      <c r="A15" s="10">
        <v>8</v>
      </c>
      <c r="B15" s="8" t="s">
        <v>39</v>
      </c>
      <c r="C15" s="8" t="s">
        <v>39</v>
      </c>
      <c r="D15" s="11" t="s">
        <v>16</v>
      </c>
      <c r="E15" s="17">
        <v>60</v>
      </c>
      <c r="F15" s="28">
        <v>669.41</v>
      </c>
      <c r="G15" s="12">
        <f t="shared" si="1"/>
        <v>40164.6</v>
      </c>
      <c r="H15" s="5"/>
      <c r="I15" s="5"/>
      <c r="J15" s="5"/>
      <c r="K15" s="5"/>
      <c r="L15" s="5">
        <v>189</v>
      </c>
      <c r="M15" s="5"/>
      <c r="N15" s="5"/>
      <c r="O15" s="5"/>
      <c r="P15" s="5"/>
      <c r="Q15" s="5"/>
      <c r="R15" s="5"/>
      <c r="S15" s="5"/>
      <c r="T15" s="49">
        <v>140</v>
      </c>
      <c r="U15" s="49">
        <f>T15*E15</f>
        <v>8400</v>
      </c>
      <c r="V15" s="5"/>
      <c r="W15" s="5">
        <v>254</v>
      </c>
      <c r="X15" s="5"/>
      <c r="Y15" s="5"/>
      <c r="Z15" s="5"/>
      <c r="AA15" s="47"/>
    </row>
    <row r="16" spans="1:27" s="2" customFormat="1" ht="60.75" customHeight="1" x14ac:dyDescent="0.25">
      <c r="A16" s="10">
        <v>9</v>
      </c>
      <c r="B16" s="8" t="s">
        <v>40</v>
      </c>
      <c r="C16" s="8" t="s">
        <v>40</v>
      </c>
      <c r="D16" s="11" t="s">
        <v>16</v>
      </c>
      <c r="E16" s="17">
        <v>16</v>
      </c>
      <c r="F16" s="28">
        <v>669.41</v>
      </c>
      <c r="G16" s="12">
        <f>E16*F16</f>
        <v>10710.56</v>
      </c>
      <c r="H16" s="5"/>
      <c r="I16" s="5"/>
      <c r="J16" s="5"/>
      <c r="K16" s="5"/>
      <c r="L16" s="5">
        <v>189</v>
      </c>
      <c r="M16" s="5"/>
      <c r="N16" s="5"/>
      <c r="O16" s="5"/>
      <c r="P16" s="5"/>
      <c r="Q16" s="5"/>
      <c r="R16" s="5"/>
      <c r="S16" s="5"/>
      <c r="T16" s="49">
        <v>140</v>
      </c>
      <c r="U16" s="49">
        <f>T16*E16</f>
        <v>2240</v>
      </c>
      <c r="V16" s="5"/>
      <c r="W16" s="5">
        <v>254</v>
      </c>
      <c r="X16" s="5"/>
      <c r="Y16" s="5"/>
      <c r="Z16" s="5"/>
      <c r="AA16" s="47"/>
    </row>
    <row r="17" spans="1:27" s="2" customFormat="1" ht="59.25" customHeight="1" x14ac:dyDescent="0.25">
      <c r="A17" s="10">
        <v>10</v>
      </c>
      <c r="B17" s="8" t="s">
        <v>41</v>
      </c>
      <c r="C17" s="8" t="s">
        <v>41</v>
      </c>
      <c r="D17" s="11" t="s">
        <v>16</v>
      </c>
      <c r="E17" s="17">
        <v>30</v>
      </c>
      <c r="F17" s="28">
        <v>669.41</v>
      </c>
      <c r="G17" s="12">
        <f>E17*F17</f>
        <v>20082.3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47"/>
    </row>
    <row r="18" spans="1:27" s="2" customFormat="1" ht="31.5" customHeight="1" x14ac:dyDescent="0.25">
      <c r="A18" s="10">
        <v>11</v>
      </c>
      <c r="B18" s="8" t="s">
        <v>42</v>
      </c>
      <c r="C18" s="8" t="s">
        <v>42</v>
      </c>
      <c r="D18" s="11" t="s">
        <v>16</v>
      </c>
      <c r="E18" s="17">
        <v>200</v>
      </c>
      <c r="F18" s="28">
        <v>389.69</v>
      </c>
      <c r="G18" s="12">
        <f t="shared" ref="G18:G46" si="2">E18*F18</f>
        <v>77938</v>
      </c>
      <c r="H18" s="5"/>
      <c r="I18" s="5"/>
      <c r="J18" s="5"/>
      <c r="K18" s="5"/>
      <c r="L18" s="5">
        <v>119</v>
      </c>
      <c r="M18" s="5"/>
      <c r="N18" s="5"/>
      <c r="O18" s="5"/>
      <c r="P18" s="5"/>
      <c r="Q18" s="5"/>
      <c r="R18" s="5">
        <v>200</v>
      </c>
      <c r="S18" s="5"/>
      <c r="T18" s="49">
        <v>88</v>
      </c>
      <c r="U18" s="49">
        <f>T18*E18</f>
        <v>17600</v>
      </c>
      <c r="V18" s="5"/>
      <c r="W18" s="5">
        <v>164</v>
      </c>
      <c r="X18" s="5"/>
      <c r="Y18" s="5"/>
      <c r="Z18" s="5"/>
      <c r="AA18" s="47"/>
    </row>
    <row r="19" spans="1:27" s="2" customFormat="1" ht="31.5" customHeight="1" x14ac:dyDescent="0.25">
      <c r="A19" s="10">
        <v>12</v>
      </c>
      <c r="B19" s="8" t="s">
        <v>43</v>
      </c>
      <c r="C19" s="8" t="s">
        <v>43</v>
      </c>
      <c r="D19" s="11" t="s">
        <v>16</v>
      </c>
      <c r="E19" s="17">
        <v>300</v>
      </c>
      <c r="F19" s="28">
        <v>389.69</v>
      </c>
      <c r="G19" s="12">
        <f t="shared" si="2"/>
        <v>116907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>
        <v>200</v>
      </c>
      <c r="S19" s="5"/>
      <c r="T19" s="5"/>
      <c r="U19" s="5"/>
      <c r="V19" s="5"/>
      <c r="W19" s="49">
        <v>164</v>
      </c>
      <c r="X19" s="49">
        <f>W19*E19</f>
        <v>49200</v>
      </c>
      <c r="Y19" s="5"/>
      <c r="Z19" s="5"/>
      <c r="AA19" s="47"/>
    </row>
    <row r="20" spans="1:27" s="2" customFormat="1" ht="31.5" customHeight="1" x14ac:dyDescent="0.25">
      <c r="A20" s="10">
        <v>13</v>
      </c>
      <c r="B20" s="8" t="s">
        <v>44</v>
      </c>
      <c r="C20" s="8" t="s">
        <v>44</v>
      </c>
      <c r="D20" s="11" t="s">
        <v>16</v>
      </c>
      <c r="E20" s="17">
        <v>66</v>
      </c>
      <c r="F20" s="28">
        <v>389.69</v>
      </c>
      <c r="G20" s="12">
        <f t="shared" si="2"/>
        <v>25719.54</v>
      </c>
      <c r="H20" s="5"/>
      <c r="I20" s="5"/>
      <c r="J20" s="5"/>
      <c r="K20" s="5"/>
      <c r="L20" s="5">
        <v>119</v>
      </c>
      <c r="M20" s="5"/>
      <c r="N20" s="5"/>
      <c r="O20" s="5"/>
      <c r="P20" s="5"/>
      <c r="Q20" s="5"/>
      <c r="R20" s="5">
        <v>200</v>
      </c>
      <c r="S20" s="5"/>
      <c r="T20" s="49">
        <v>88</v>
      </c>
      <c r="U20" s="49">
        <f>T20*E20</f>
        <v>5808</v>
      </c>
      <c r="V20" s="5"/>
      <c r="W20" s="5">
        <v>164</v>
      </c>
      <c r="X20" s="5"/>
      <c r="Y20" s="5"/>
      <c r="Z20" s="5"/>
      <c r="AA20" s="47"/>
    </row>
    <row r="21" spans="1:27" s="2" customFormat="1" ht="31.5" customHeight="1" x14ac:dyDescent="0.25">
      <c r="A21" s="10">
        <v>14</v>
      </c>
      <c r="B21" s="8" t="s">
        <v>45</v>
      </c>
      <c r="C21" s="8" t="s">
        <v>45</v>
      </c>
      <c r="D21" s="11" t="s">
        <v>16</v>
      </c>
      <c r="E21" s="17">
        <v>36</v>
      </c>
      <c r="F21" s="28">
        <v>454.86</v>
      </c>
      <c r="G21" s="12">
        <f t="shared" si="2"/>
        <v>16374.960000000001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47"/>
    </row>
    <row r="22" spans="1:27" s="2" customFormat="1" ht="123" customHeight="1" x14ac:dyDescent="0.25">
      <c r="A22" s="10">
        <v>15</v>
      </c>
      <c r="B22" s="8" t="s">
        <v>46</v>
      </c>
      <c r="C22" s="8" t="s">
        <v>46</v>
      </c>
      <c r="D22" s="11" t="s">
        <v>23</v>
      </c>
      <c r="E22" s="17">
        <v>90</v>
      </c>
      <c r="F22" s="28">
        <v>10496</v>
      </c>
      <c r="G22" s="12">
        <f t="shared" si="2"/>
        <v>944640</v>
      </c>
      <c r="H22" s="5"/>
      <c r="I22" s="5"/>
      <c r="J22" s="51">
        <v>5500</v>
      </c>
      <c r="K22" s="51">
        <f>J22*E22</f>
        <v>495000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47"/>
    </row>
    <row r="23" spans="1:27" s="2" customFormat="1" ht="43.5" customHeight="1" x14ac:dyDescent="0.25">
      <c r="A23" s="10">
        <v>16</v>
      </c>
      <c r="B23" s="8" t="s">
        <v>47</v>
      </c>
      <c r="C23" s="8" t="s">
        <v>47</v>
      </c>
      <c r="D23" s="11" t="s">
        <v>23</v>
      </c>
      <c r="E23" s="17">
        <v>116</v>
      </c>
      <c r="F23" s="28">
        <v>1269.55</v>
      </c>
      <c r="G23" s="12">
        <f t="shared" si="2"/>
        <v>147267.79999999999</v>
      </c>
      <c r="H23" s="5"/>
      <c r="I23" s="5"/>
      <c r="J23" s="51">
        <v>850</v>
      </c>
      <c r="K23" s="51">
        <f t="shared" ref="K23:K24" si="3">J23*E23</f>
        <v>98600</v>
      </c>
      <c r="L23" s="5"/>
      <c r="M23" s="5"/>
      <c r="N23" s="60" t="s">
        <v>85</v>
      </c>
      <c r="O23" s="5"/>
      <c r="P23" s="5"/>
      <c r="Q23" s="5">
        <v>720</v>
      </c>
      <c r="R23" s="5"/>
      <c r="S23" s="5"/>
      <c r="T23" s="5"/>
      <c r="U23" s="5"/>
      <c r="V23" s="5"/>
      <c r="W23" s="5"/>
      <c r="X23" s="5"/>
      <c r="Y23" s="5"/>
      <c r="Z23" s="5"/>
      <c r="AA23" s="47"/>
    </row>
    <row r="24" spans="1:27" s="2" customFormat="1" ht="42" customHeight="1" x14ac:dyDescent="0.25">
      <c r="A24" s="10">
        <v>17</v>
      </c>
      <c r="B24" s="8" t="s">
        <v>48</v>
      </c>
      <c r="C24" s="8" t="s">
        <v>48</v>
      </c>
      <c r="D24" s="11" t="s">
        <v>23</v>
      </c>
      <c r="E24" s="17">
        <v>116</v>
      </c>
      <c r="F24" s="28">
        <v>1269.55</v>
      </c>
      <c r="G24" s="12">
        <f t="shared" si="2"/>
        <v>147267.79999999999</v>
      </c>
      <c r="H24" s="5"/>
      <c r="I24" s="5"/>
      <c r="J24" s="51">
        <v>850</v>
      </c>
      <c r="K24" s="51">
        <f t="shared" si="3"/>
        <v>98600</v>
      </c>
      <c r="L24" s="5"/>
      <c r="M24" s="5"/>
      <c r="N24" s="60" t="s">
        <v>85</v>
      </c>
      <c r="O24" s="5"/>
      <c r="P24" s="5"/>
      <c r="Q24" s="5">
        <v>740</v>
      </c>
      <c r="R24" s="5"/>
      <c r="S24" s="5"/>
      <c r="T24" s="5"/>
      <c r="U24" s="5"/>
      <c r="V24" s="5"/>
      <c r="W24" s="5"/>
      <c r="X24" s="5"/>
      <c r="Y24" s="5"/>
      <c r="Z24" s="5"/>
      <c r="AA24" s="47"/>
    </row>
    <row r="25" spans="1:27" s="2" customFormat="1" ht="18.75" customHeight="1" x14ac:dyDescent="0.25">
      <c r="A25" s="10">
        <v>18</v>
      </c>
      <c r="B25" s="8" t="s">
        <v>26</v>
      </c>
      <c r="C25" s="8" t="s">
        <v>26</v>
      </c>
      <c r="D25" s="11" t="s">
        <v>16</v>
      </c>
      <c r="E25" s="23">
        <v>1160</v>
      </c>
      <c r="F25" s="28">
        <v>307.55</v>
      </c>
      <c r="G25" s="12">
        <f t="shared" si="2"/>
        <v>356758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47"/>
    </row>
    <row r="26" spans="1:27" s="2" customFormat="1" ht="44.25" customHeight="1" x14ac:dyDescent="0.25">
      <c r="A26" s="10">
        <v>19</v>
      </c>
      <c r="B26" s="8" t="s">
        <v>27</v>
      </c>
      <c r="C26" s="8" t="s">
        <v>27</v>
      </c>
      <c r="D26" s="11" t="s">
        <v>16</v>
      </c>
      <c r="E26" s="17">
        <v>39000</v>
      </c>
      <c r="F26" s="28">
        <v>30.59</v>
      </c>
      <c r="G26" s="12">
        <f t="shared" si="2"/>
        <v>1193010</v>
      </c>
      <c r="H26" s="51">
        <v>15</v>
      </c>
      <c r="I26" s="51">
        <f>H26*E26</f>
        <v>585000</v>
      </c>
      <c r="J26" s="5">
        <v>20</v>
      </c>
      <c r="K26" s="5"/>
      <c r="L26" s="5">
        <v>16.899999999999999</v>
      </c>
      <c r="M26" s="5"/>
      <c r="N26" s="60" t="s">
        <v>85</v>
      </c>
      <c r="O26" s="5"/>
      <c r="P26" s="5"/>
      <c r="Q26" s="5"/>
      <c r="R26" s="5">
        <v>10</v>
      </c>
      <c r="S26" s="5"/>
      <c r="T26" s="5"/>
      <c r="U26" s="5"/>
      <c r="V26" s="5"/>
      <c r="W26" s="5"/>
      <c r="X26" s="5"/>
      <c r="Y26" s="5"/>
      <c r="Z26" s="5">
        <v>13</v>
      </c>
      <c r="AA26" s="47"/>
    </row>
    <row r="27" spans="1:27" s="19" customFormat="1" ht="42" customHeight="1" x14ac:dyDescent="0.25">
      <c r="A27" s="34">
        <v>20</v>
      </c>
      <c r="B27" s="35" t="s">
        <v>28</v>
      </c>
      <c r="C27" s="35" t="s">
        <v>28</v>
      </c>
      <c r="D27" s="32" t="s">
        <v>22</v>
      </c>
      <c r="E27" s="17">
        <v>9000</v>
      </c>
      <c r="F27" s="28">
        <v>207.48</v>
      </c>
      <c r="G27" s="33">
        <f t="shared" si="2"/>
        <v>1867320</v>
      </c>
      <c r="H27" s="52">
        <v>98</v>
      </c>
      <c r="I27" s="51">
        <f t="shared" ref="I27:I28" si="4">H27*E27</f>
        <v>882000</v>
      </c>
      <c r="J27" s="18"/>
      <c r="K27" s="18"/>
      <c r="L27" s="18">
        <v>104</v>
      </c>
      <c r="M27" s="18"/>
      <c r="N27" s="60" t="s">
        <v>85</v>
      </c>
      <c r="O27" s="18"/>
      <c r="P27" s="18"/>
      <c r="Q27" s="18"/>
      <c r="R27" s="18"/>
      <c r="S27" s="18"/>
      <c r="T27" s="18"/>
      <c r="U27" s="18"/>
      <c r="V27" s="18">
        <v>101.25</v>
      </c>
      <c r="W27" s="18"/>
      <c r="X27" s="18"/>
      <c r="Y27" s="18"/>
      <c r="Z27" s="18"/>
      <c r="AA27" s="48"/>
    </row>
    <row r="28" spans="1:27" s="19" customFormat="1" ht="48" customHeight="1" x14ac:dyDescent="0.25">
      <c r="A28" s="34">
        <v>21</v>
      </c>
      <c r="B28" s="35" t="s">
        <v>29</v>
      </c>
      <c r="C28" s="35" t="s">
        <v>29</v>
      </c>
      <c r="D28" s="32" t="s">
        <v>22</v>
      </c>
      <c r="E28" s="17">
        <v>20500</v>
      </c>
      <c r="F28" s="28">
        <v>207.48</v>
      </c>
      <c r="G28" s="33">
        <f t="shared" si="2"/>
        <v>4253340</v>
      </c>
      <c r="H28" s="52">
        <v>98</v>
      </c>
      <c r="I28" s="51">
        <f t="shared" si="4"/>
        <v>2009000</v>
      </c>
      <c r="J28" s="18"/>
      <c r="K28" s="18"/>
      <c r="L28" s="18">
        <v>104</v>
      </c>
      <c r="M28" s="60" t="s">
        <v>85</v>
      </c>
      <c r="N28" s="60" t="s">
        <v>85</v>
      </c>
      <c r="O28" s="18"/>
      <c r="P28" s="18"/>
      <c r="Q28" s="18"/>
      <c r="R28" s="18"/>
      <c r="S28" s="18"/>
      <c r="T28" s="18"/>
      <c r="U28" s="18"/>
      <c r="V28" s="18">
        <v>101.25</v>
      </c>
      <c r="W28" s="18"/>
      <c r="X28" s="18"/>
      <c r="Y28" s="18"/>
      <c r="Z28" s="18"/>
      <c r="AA28" s="48"/>
    </row>
    <row r="29" spans="1:27" s="2" customFormat="1" ht="31.5" customHeight="1" x14ac:dyDescent="0.25">
      <c r="A29" s="10">
        <v>22</v>
      </c>
      <c r="B29" s="24" t="s">
        <v>30</v>
      </c>
      <c r="C29" s="24" t="s">
        <v>30</v>
      </c>
      <c r="D29" s="11" t="s">
        <v>22</v>
      </c>
      <c r="E29" s="17">
        <v>200</v>
      </c>
      <c r="F29" s="28">
        <v>212.8</v>
      </c>
      <c r="G29" s="12">
        <f t="shared" si="2"/>
        <v>42560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47"/>
    </row>
    <row r="30" spans="1:27" s="2" customFormat="1" ht="45.75" customHeight="1" x14ac:dyDescent="0.25">
      <c r="A30" s="10">
        <v>23</v>
      </c>
      <c r="B30" s="24" t="s">
        <v>31</v>
      </c>
      <c r="C30" s="24" t="s">
        <v>31</v>
      </c>
      <c r="D30" s="11" t="s">
        <v>22</v>
      </c>
      <c r="E30" s="17">
        <v>1800</v>
      </c>
      <c r="F30" s="28">
        <v>266</v>
      </c>
      <c r="G30" s="12">
        <f t="shared" si="2"/>
        <v>478800</v>
      </c>
      <c r="H30" s="5"/>
      <c r="I30" s="5"/>
      <c r="J30" s="5"/>
      <c r="K30" s="5"/>
      <c r="L30" s="5"/>
      <c r="M30" s="5"/>
      <c r="N30" s="60" t="s">
        <v>85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47"/>
    </row>
    <row r="31" spans="1:27" s="2" customFormat="1" ht="51" customHeight="1" x14ac:dyDescent="0.25">
      <c r="A31" s="10">
        <v>24</v>
      </c>
      <c r="B31" s="24" t="s">
        <v>32</v>
      </c>
      <c r="C31" s="24" t="s">
        <v>32</v>
      </c>
      <c r="D31" s="11" t="s">
        <v>22</v>
      </c>
      <c r="E31" s="17">
        <v>1100</v>
      </c>
      <c r="F31" s="28">
        <v>266</v>
      </c>
      <c r="G31" s="12">
        <f t="shared" si="2"/>
        <v>292600</v>
      </c>
      <c r="H31" s="5"/>
      <c r="I31" s="5"/>
      <c r="J31" s="5"/>
      <c r="K31" s="5"/>
      <c r="L31" s="5"/>
      <c r="M31" s="5"/>
      <c r="N31" s="60" t="s">
        <v>85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47"/>
    </row>
    <row r="32" spans="1:27" s="2" customFormat="1" ht="51" customHeight="1" x14ac:dyDescent="0.25">
      <c r="A32" s="10">
        <v>25</v>
      </c>
      <c r="B32" s="24" t="s">
        <v>33</v>
      </c>
      <c r="C32" s="24" t="s">
        <v>33</v>
      </c>
      <c r="D32" s="11" t="s">
        <v>22</v>
      </c>
      <c r="E32" s="17">
        <v>1600</v>
      </c>
      <c r="F32" s="28">
        <v>266</v>
      </c>
      <c r="G32" s="12">
        <f t="shared" si="2"/>
        <v>425600</v>
      </c>
      <c r="H32" s="5"/>
      <c r="I32" s="5"/>
      <c r="J32" s="5"/>
      <c r="K32" s="5"/>
      <c r="L32" s="5"/>
      <c r="M32" s="5"/>
      <c r="N32" s="60" t="s">
        <v>85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47"/>
    </row>
    <row r="33" spans="1:27" s="2" customFormat="1" ht="31.5" customHeight="1" x14ac:dyDescent="0.25">
      <c r="A33" s="10">
        <v>26</v>
      </c>
      <c r="B33" s="24" t="s">
        <v>34</v>
      </c>
      <c r="C33" s="24" t="s">
        <v>34</v>
      </c>
      <c r="D33" s="11" t="s">
        <v>22</v>
      </c>
      <c r="E33" s="17">
        <v>600</v>
      </c>
      <c r="F33" s="28">
        <v>266</v>
      </c>
      <c r="G33" s="12">
        <f t="shared" si="2"/>
        <v>159600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47"/>
    </row>
    <row r="34" spans="1:27" s="30" customFormat="1" ht="75.75" customHeight="1" x14ac:dyDescent="0.25">
      <c r="A34" s="31">
        <v>27</v>
      </c>
      <c r="B34" s="29" t="s">
        <v>55</v>
      </c>
      <c r="C34" s="29" t="s">
        <v>55</v>
      </c>
      <c r="D34" s="32" t="s">
        <v>16</v>
      </c>
      <c r="E34" s="17">
        <v>300</v>
      </c>
      <c r="F34" s="28">
        <v>106.91</v>
      </c>
      <c r="G34" s="33">
        <f t="shared" si="2"/>
        <v>32073</v>
      </c>
      <c r="H34" s="5"/>
      <c r="I34" s="5"/>
      <c r="J34" s="5"/>
      <c r="K34" s="5"/>
      <c r="L34" s="5"/>
      <c r="M34" s="5"/>
      <c r="N34" s="5"/>
      <c r="O34" s="51">
        <v>102</v>
      </c>
      <c r="P34" s="51">
        <f>O34*E34</f>
        <v>30600</v>
      </c>
      <c r="Q34" s="5"/>
      <c r="R34" s="5"/>
      <c r="S34" s="5"/>
      <c r="T34" s="5">
        <v>55</v>
      </c>
      <c r="U34" s="5"/>
      <c r="V34" s="5"/>
      <c r="W34" s="5"/>
      <c r="X34" s="5"/>
      <c r="Y34" s="5"/>
      <c r="Z34" s="5"/>
      <c r="AA34" s="47"/>
    </row>
    <row r="35" spans="1:27" s="30" customFormat="1" ht="72.75" customHeight="1" x14ac:dyDescent="0.25">
      <c r="A35" s="31">
        <v>28</v>
      </c>
      <c r="B35" s="24" t="s">
        <v>56</v>
      </c>
      <c r="C35" s="24" t="s">
        <v>56</v>
      </c>
      <c r="D35" s="32" t="s">
        <v>16</v>
      </c>
      <c r="E35" s="23">
        <v>2000</v>
      </c>
      <c r="F35" s="28">
        <v>91.7</v>
      </c>
      <c r="G35" s="33">
        <f t="shared" si="2"/>
        <v>183400</v>
      </c>
      <c r="H35" s="5"/>
      <c r="I35" s="5"/>
      <c r="J35" s="5"/>
      <c r="K35" s="5"/>
      <c r="L35" s="5">
        <v>62</v>
      </c>
      <c r="M35" s="5"/>
      <c r="N35" s="5"/>
      <c r="O35" s="51">
        <v>87.5</v>
      </c>
      <c r="P35" s="51">
        <f t="shared" ref="P35:P36" si="5">O35*E35</f>
        <v>175000</v>
      </c>
      <c r="Q35" s="5"/>
      <c r="R35" s="5"/>
      <c r="S35" s="60" t="s">
        <v>85</v>
      </c>
      <c r="T35" s="5">
        <v>64</v>
      </c>
      <c r="U35" s="5"/>
      <c r="V35" s="5"/>
      <c r="W35" s="5"/>
      <c r="X35" s="5"/>
      <c r="Y35" s="5">
        <v>70</v>
      </c>
      <c r="Z35" s="5"/>
      <c r="AA35" s="47"/>
    </row>
    <row r="36" spans="1:27" s="30" customFormat="1" ht="72" customHeight="1" x14ac:dyDescent="0.25">
      <c r="A36" s="31">
        <v>29</v>
      </c>
      <c r="B36" s="24" t="s">
        <v>57</v>
      </c>
      <c r="C36" s="29" t="s">
        <v>57</v>
      </c>
      <c r="D36" s="32" t="s">
        <v>16</v>
      </c>
      <c r="E36" s="17">
        <v>2400</v>
      </c>
      <c r="F36" s="28">
        <v>68.48</v>
      </c>
      <c r="G36" s="33">
        <f t="shared" si="2"/>
        <v>164352</v>
      </c>
      <c r="H36" s="5"/>
      <c r="I36" s="5"/>
      <c r="J36" s="5"/>
      <c r="K36" s="5"/>
      <c r="L36" s="5">
        <v>45</v>
      </c>
      <c r="M36" s="5"/>
      <c r="N36" s="5"/>
      <c r="O36" s="51">
        <v>65.099999999999994</v>
      </c>
      <c r="P36" s="51">
        <f t="shared" si="5"/>
        <v>156240</v>
      </c>
      <c r="Q36" s="5"/>
      <c r="R36" s="5"/>
      <c r="S36" s="60" t="s">
        <v>85</v>
      </c>
      <c r="T36" s="5">
        <v>44</v>
      </c>
      <c r="U36" s="5"/>
      <c r="V36" s="5"/>
      <c r="W36" s="5"/>
      <c r="X36" s="5"/>
      <c r="Y36" s="5">
        <v>51</v>
      </c>
      <c r="Z36" s="5"/>
      <c r="AA36" s="47"/>
    </row>
    <row r="37" spans="1:27" s="2" customFormat="1" ht="45" customHeight="1" x14ac:dyDescent="0.25">
      <c r="A37" s="10">
        <v>30</v>
      </c>
      <c r="B37" s="24" t="s">
        <v>35</v>
      </c>
      <c r="C37" s="24" t="s">
        <v>35</v>
      </c>
      <c r="D37" s="11" t="s">
        <v>16</v>
      </c>
      <c r="E37" s="17">
        <v>8200</v>
      </c>
      <c r="F37" s="28">
        <v>88.750900000000001</v>
      </c>
      <c r="G37" s="12">
        <f t="shared" si="2"/>
        <v>727757.38</v>
      </c>
      <c r="H37" s="5"/>
      <c r="I37" s="5"/>
      <c r="J37" s="5"/>
      <c r="K37" s="5"/>
      <c r="L37" s="5">
        <v>77</v>
      </c>
      <c r="M37" s="5"/>
      <c r="N37" s="5"/>
      <c r="O37" s="5"/>
      <c r="P37" s="5"/>
      <c r="Q37" s="5"/>
      <c r="R37" s="5">
        <v>71.5</v>
      </c>
      <c r="S37" s="5"/>
      <c r="T37" s="5"/>
      <c r="U37" s="5"/>
      <c r="V37" s="5"/>
      <c r="W37" s="5"/>
      <c r="X37" s="5"/>
      <c r="Y37" s="5"/>
      <c r="Z37" s="49">
        <v>60</v>
      </c>
      <c r="AA37" s="50">
        <f>Z37*E37</f>
        <v>492000</v>
      </c>
    </row>
    <row r="38" spans="1:27" s="2" customFormat="1" ht="45.75" customHeight="1" x14ac:dyDescent="0.25">
      <c r="A38" s="10">
        <v>31</v>
      </c>
      <c r="B38" s="24" t="s">
        <v>36</v>
      </c>
      <c r="C38" s="24" t="s">
        <v>36</v>
      </c>
      <c r="D38" s="11" t="s">
        <v>16</v>
      </c>
      <c r="E38" s="17">
        <v>25</v>
      </c>
      <c r="F38" s="36">
        <v>118.19710000000001</v>
      </c>
      <c r="G38" s="12">
        <f t="shared" si="2"/>
        <v>2954.9275000000002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47"/>
    </row>
    <row r="39" spans="1:27" s="2" customFormat="1" ht="45" customHeight="1" x14ac:dyDescent="0.25">
      <c r="A39" s="10">
        <v>32</v>
      </c>
      <c r="B39" s="24" t="s">
        <v>37</v>
      </c>
      <c r="C39" s="24" t="s">
        <v>37</v>
      </c>
      <c r="D39" s="11" t="s">
        <v>16</v>
      </c>
      <c r="E39" s="17">
        <v>330</v>
      </c>
      <c r="F39" s="37">
        <v>657.65930000000003</v>
      </c>
      <c r="G39" s="12">
        <f t="shared" si="2"/>
        <v>217027.56900000002</v>
      </c>
      <c r="H39" s="49">
        <v>380</v>
      </c>
      <c r="I39" s="49">
        <f>H39*E39</f>
        <v>125400</v>
      </c>
      <c r="J39" s="5">
        <v>510</v>
      </c>
      <c r="K39" s="5"/>
      <c r="L39" s="5">
        <v>364</v>
      </c>
      <c r="M39" s="5"/>
      <c r="N39" s="60" t="s">
        <v>85</v>
      </c>
      <c r="O39" s="5"/>
      <c r="P39" s="5"/>
      <c r="Q39" s="5">
        <v>560</v>
      </c>
      <c r="R39" s="5">
        <v>600</v>
      </c>
      <c r="S39" s="5"/>
      <c r="T39" s="5"/>
      <c r="U39" s="5"/>
      <c r="V39" s="5">
        <v>657.57</v>
      </c>
      <c r="W39" s="5"/>
      <c r="X39" s="5"/>
      <c r="Y39" s="5"/>
      <c r="Z39" s="5"/>
      <c r="AA39" s="47"/>
    </row>
    <row r="40" spans="1:27" s="2" customFormat="1" ht="48" customHeight="1" x14ac:dyDescent="0.25">
      <c r="A40" s="10">
        <v>33</v>
      </c>
      <c r="B40" s="24" t="s">
        <v>38</v>
      </c>
      <c r="C40" s="24" t="s">
        <v>38</v>
      </c>
      <c r="D40" s="11" t="s">
        <v>16</v>
      </c>
      <c r="E40" s="17">
        <v>710</v>
      </c>
      <c r="F40" s="37">
        <v>657.65930000000003</v>
      </c>
      <c r="G40" s="12">
        <f t="shared" si="2"/>
        <v>466938.103</v>
      </c>
      <c r="H40" s="49">
        <v>380</v>
      </c>
      <c r="I40" s="49">
        <f t="shared" ref="I40:I41" si="6">H40*E40</f>
        <v>269800</v>
      </c>
      <c r="J40" s="5">
        <v>510</v>
      </c>
      <c r="K40" s="5"/>
      <c r="L40" s="5">
        <v>364</v>
      </c>
      <c r="M40" s="5"/>
      <c r="N40" s="60" t="s">
        <v>85</v>
      </c>
      <c r="O40" s="5"/>
      <c r="P40" s="5"/>
      <c r="Q40" s="5">
        <v>600</v>
      </c>
      <c r="R40" s="5"/>
      <c r="S40" s="5"/>
      <c r="T40" s="5"/>
      <c r="U40" s="5"/>
      <c r="V40" s="5"/>
      <c r="W40" s="5"/>
      <c r="X40" s="5"/>
      <c r="Y40" s="5"/>
      <c r="Z40" s="5"/>
      <c r="AA40" s="47"/>
    </row>
    <row r="41" spans="1:27" s="2" customFormat="1" ht="45" customHeight="1" x14ac:dyDescent="0.25">
      <c r="A41" s="10">
        <v>34</v>
      </c>
      <c r="B41" s="24" t="s">
        <v>49</v>
      </c>
      <c r="C41" s="24" t="s">
        <v>49</v>
      </c>
      <c r="D41" s="11" t="s">
        <v>16</v>
      </c>
      <c r="E41" s="17">
        <v>660</v>
      </c>
      <c r="F41" s="37">
        <v>657.65930000000003</v>
      </c>
      <c r="G41" s="12">
        <f t="shared" si="2"/>
        <v>434055.13800000004</v>
      </c>
      <c r="H41" s="49">
        <v>380</v>
      </c>
      <c r="I41" s="49">
        <f t="shared" si="6"/>
        <v>250800</v>
      </c>
      <c r="J41" s="5">
        <v>510</v>
      </c>
      <c r="K41" s="5"/>
      <c r="L41" s="5">
        <v>490</v>
      </c>
      <c r="M41" s="5"/>
      <c r="N41" s="60" t="s">
        <v>85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47"/>
    </row>
    <row r="42" spans="1:27" s="2" customFormat="1" ht="31.5" customHeight="1" x14ac:dyDescent="0.25">
      <c r="A42" s="10">
        <v>35</v>
      </c>
      <c r="B42" s="24" t="s">
        <v>50</v>
      </c>
      <c r="C42" s="24" t="s">
        <v>50</v>
      </c>
      <c r="D42" s="11" t="s">
        <v>16</v>
      </c>
      <c r="E42" s="17">
        <v>460</v>
      </c>
      <c r="F42" s="28">
        <v>745.17</v>
      </c>
      <c r="G42" s="12">
        <f t="shared" si="2"/>
        <v>342778.19999999995</v>
      </c>
      <c r="H42" s="5"/>
      <c r="I42" s="5"/>
      <c r="J42" s="51">
        <v>510</v>
      </c>
      <c r="K42" s="51">
        <f>J42*E42</f>
        <v>234600</v>
      </c>
      <c r="L42" s="5">
        <v>672</v>
      </c>
      <c r="M42" s="5"/>
      <c r="N42" s="5"/>
      <c r="O42" s="5"/>
      <c r="P42" s="5"/>
      <c r="Q42" s="5">
        <v>685</v>
      </c>
      <c r="R42" s="5"/>
      <c r="S42" s="5"/>
      <c r="T42" s="5"/>
      <c r="U42" s="5"/>
      <c r="V42" s="5"/>
      <c r="W42" s="5"/>
      <c r="X42" s="5"/>
      <c r="Y42" s="5"/>
      <c r="Z42" s="5"/>
      <c r="AA42" s="47"/>
    </row>
    <row r="43" spans="1:27" s="2" customFormat="1" ht="59.25" customHeight="1" x14ac:dyDescent="0.25">
      <c r="A43" s="10">
        <v>36</v>
      </c>
      <c r="B43" s="24" t="s">
        <v>51</v>
      </c>
      <c r="C43" s="24" t="s">
        <v>51</v>
      </c>
      <c r="D43" s="11" t="s">
        <v>16</v>
      </c>
      <c r="E43" s="17">
        <v>200</v>
      </c>
      <c r="F43" s="38">
        <v>3876.0410000000002</v>
      </c>
      <c r="G43" s="12">
        <f t="shared" si="2"/>
        <v>775208.20000000007</v>
      </c>
      <c r="H43" s="5"/>
      <c r="I43" s="5"/>
      <c r="J43" s="51">
        <v>2800</v>
      </c>
      <c r="K43" s="51">
        <f t="shared" ref="K43:K44" si="7">J43*E43</f>
        <v>560000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47"/>
    </row>
    <row r="44" spans="1:27" s="2" customFormat="1" ht="31.5" customHeight="1" x14ac:dyDescent="0.25">
      <c r="A44" s="10">
        <v>37</v>
      </c>
      <c r="B44" s="24" t="s">
        <v>52</v>
      </c>
      <c r="C44" s="29" t="s">
        <v>52</v>
      </c>
      <c r="D44" s="11" t="s">
        <v>16</v>
      </c>
      <c r="E44" s="17">
        <v>2880</v>
      </c>
      <c r="F44" s="37">
        <v>39.1419</v>
      </c>
      <c r="G44" s="12">
        <f t="shared" si="2"/>
        <v>112728.67200000001</v>
      </c>
      <c r="H44" s="5"/>
      <c r="I44" s="5"/>
      <c r="J44" s="51">
        <v>30</v>
      </c>
      <c r="K44" s="51">
        <f t="shared" si="7"/>
        <v>86400</v>
      </c>
      <c r="L44" s="5">
        <v>17</v>
      </c>
      <c r="M44" s="5"/>
      <c r="N44" s="5"/>
      <c r="O44" s="5"/>
      <c r="P44" s="5"/>
      <c r="Q44" s="5">
        <v>19.5</v>
      </c>
      <c r="R44" s="5">
        <v>13.5</v>
      </c>
      <c r="S44" s="5"/>
      <c r="T44" s="5"/>
      <c r="U44" s="5"/>
      <c r="V44" s="5"/>
      <c r="W44" s="5"/>
      <c r="X44" s="5"/>
      <c r="Y44" s="5"/>
      <c r="Z44" s="5"/>
      <c r="AA44" s="47"/>
    </row>
    <row r="45" spans="1:27" s="2" customFormat="1" ht="31.5" customHeight="1" x14ac:dyDescent="0.25">
      <c r="A45" s="10">
        <v>38</v>
      </c>
      <c r="B45" s="8" t="s">
        <v>53</v>
      </c>
      <c r="C45" s="8" t="s">
        <v>53</v>
      </c>
      <c r="D45" s="11" t="s">
        <v>16</v>
      </c>
      <c r="E45" s="17">
        <v>300</v>
      </c>
      <c r="F45" s="37">
        <v>62.204099999999997</v>
      </c>
      <c r="G45" s="12">
        <f t="shared" si="2"/>
        <v>18661.23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47"/>
    </row>
    <row r="46" spans="1:27" s="2" customFormat="1" ht="108" customHeight="1" x14ac:dyDescent="0.25">
      <c r="A46" s="10">
        <v>39</v>
      </c>
      <c r="B46" s="8" t="s">
        <v>54</v>
      </c>
      <c r="C46" s="8" t="s">
        <v>54</v>
      </c>
      <c r="D46" s="11" t="s">
        <v>16</v>
      </c>
      <c r="E46" s="23">
        <v>300</v>
      </c>
      <c r="F46" s="27">
        <v>16.97</v>
      </c>
      <c r="G46" s="12">
        <f t="shared" si="2"/>
        <v>5091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47"/>
    </row>
    <row r="47" spans="1:27" ht="21.6" customHeight="1" x14ac:dyDescent="0.25">
      <c r="A47" s="13"/>
      <c r="B47" s="13" t="s">
        <v>8</v>
      </c>
      <c r="C47" s="13"/>
      <c r="D47" s="10"/>
      <c r="E47" s="14"/>
      <c r="F47" s="26"/>
      <c r="G47" s="15">
        <f>G7+G8+G9+G10+G12+G13+G14+G15+G16+G17+G18+G19+G20+G21+G22+G23+G24+G25+G26+G27+G28+G29+G30+G31+G32+G33+G34+G35+G36+G37+G38+G39+G40+G41+G42+G43+G44+G45+G46</f>
        <v>20262236.019499991</v>
      </c>
      <c r="H47" s="47"/>
      <c r="I47" s="53">
        <f>SUM(I7:I46)</f>
        <v>4122000</v>
      </c>
      <c r="J47" s="47"/>
      <c r="K47" s="53">
        <f>SUM(K7:K46)</f>
        <v>1573200</v>
      </c>
      <c r="L47" s="47"/>
      <c r="M47" s="47"/>
      <c r="N47" s="47"/>
      <c r="O47" s="47"/>
      <c r="P47" s="53">
        <f>SUM(P7:P46)</f>
        <v>361840</v>
      </c>
      <c r="Q47" s="47"/>
      <c r="R47" s="47"/>
      <c r="S47" s="47"/>
      <c r="T47" s="47"/>
      <c r="U47" s="53">
        <f>SUM(U7:U46)</f>
        <v>34048</v>
      </c>
      <c r="V47" s="47"/>
      <c r="W47" s="47"/>
      <c r="X47" s="53">
        <f>SUM(X7:X46)</f>
        <v>49200</v>
      </c>
      <c r="Y47" s="47"/>
      <c r="Z47" s="47"/>
      <c r="AA47" s="53">
        <f>SUM(AA7:AA46)</f>
        <v>519375</v>
      </c>
    </row>
    <row r="48" spans="1:27" ht="26.45" customHeight="1" x14ac:dyDescent="0.25"/>
    <row r="49" spans="1:18" x14ac:dyDescent="0.25">
      <c r="A49" s="55" t="s">
        <v>9</v>
      </c>
      <c r="B49" s="55"/>
      <c r="C49" s="55"/>
      <c r="D49" s="55"/>
      <c r="E49" s="55"/>
      <c r="F49" s="55"/>
      <c r="G49" s="55"/>
      <c r="H49" s="55"/>
      <c r="I49" s="40"/>
    </row>
    <row r="50" spans="1:18" s="3" customFormat="1" ht="53.25" customHeight="1" x14ac:dyDescent="0.25">
      <c r="A50" s="59" t="s">
        <v>11</v>
      </c>
      <c r="B50" s="59"/>
      <c r="C50" s="59"/>
      <c r="D50" s="59"/>
      <c r="E50" s="59"/>
      <c r="F50" s="59"/>
      <c r="G50" s="59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2" spans="1:18" x14ac:dyDescent="0.25">
      <c r="A52" s="1" t="s">
        <v>72</v>
      </c>
      <c r="F52" s="39"/>
      <c r="G52" s="4" t="s">
        <v>67</v>
      </c>
    </row>
    <row r="53" spans="1:18" x14ac:dyDescent="0.25">
      <c r="F53" s="39"/>
    </row>
    <row r="54" spans="1:18" x14ac:dyDescent="0.25">
      <c r="A54" s="1" t="s">
        <v>68</v>
      </c>
      <c r="F54" s="39"/>
      <c r="G54" s="4" t="s">
        <v>69</v>
      </c>
    </row>
    <row r="55" spans="1:18" x14ac:dyDescent="0.25">
      <c r="F55" s="39"/>
    </row>
    <row r="56" spans="1:18" x14ac:dyDescent="0.25">
      <c r="A56" s="1" t="s">
        <v>70</v>
      </c>
      <c r="F56" s="39"/>
      <c r="G56" s="4" t="s">
        <v>71</v>
      </c>
    </row>
  </sheetData>
  <mergeCells count="5">
    <mergeCell ref="A4:G4"/>
    <mergeCell ref="A49:H49"/>
    <mergeCell ref="A6:G6"/>
    <mergeCell ref="A50:G50"/>
    <mergeCell ref="A11:G11"/>
  </mergeCells>
  <pageMargins left="0" right="0" top="0.39370078740157483" bottom="0.74803149606299213" header="0.31496062992125984" footer="0.31496062992125984"/>
  <pageSetup paperSize="9" scale="2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2022-01-27T09:26:20Z</cp:lastPrinted>
  <dcterms:created xsi:type="dcterms:W3CDTF">2019-03-11T10:08:28Z</dcterms:created>
  <dcterms:modified xsi:type="dcterms:W3CDTF">2022-01-27T09:26:22Z</dcterms:modified>
</cp:coreProperties>
</file>