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Протокола\"/>
    </mc:Choice>
  </mc:AlternateContent>
  <bookViews>
    <workbookView xWindow="0" yWindow="0" windowWidth="28800" windowHeight="1203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МИ!$A$1:$P$38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28" i="1" l="1"/>
  <c r="K27" i="1"/>
  <c r="K26" i="1"/>
  <c r="I22" i="1"/>
  <c r="K15" i="1"/>
  <c r="K16" i="1"/>
  <c r="K17" i="1"/>
  <c r="K18" i="1"/>
  <c r="K19" i="1"/>
  <c r="K20" i="1"/>
  <c r="K14" i="1"/>
  <c r="K28" i="1" s="1"/>
  <c r="P12" i="1"/>
  <c r="P28" i="1" s="1"/>
  <c r="M8" i="1"/>
  <c r="M9" i="1"/>
  <c r="M10" i="1"/>
  <c r="M28" i="1" s="1"/>
  <c r="M7" i="1"/>
  <c r="G14" i="1" l="1"/>
  <c r="G12" i="1"/>
  <c r="G8" i="1"/>
  <c r="G9" i="1"/>
  <c r="G10" i="1"/>
  <c r="G7" i="1"/>
  <c r="G6" i="1" l="1"/>
  <c r="G27" i="1"/>
  <c r="G25" i="1" s="1"/>
  <c r="G26" i="1"/>
  <c r="G22" i="1" l="1"/>
  <c r="G21" i="1"/>
  <c r="G11" i="1" l="1"/>
  <c r="G24" i="1" l="1"/>
  <c r="G23" i="1" s="1"/>
  <c r="G19" i="1" l="1"/>
  <c r="G20" i="1" l="1"/>
  <c r="G18" i="1"/>
  <c r="G17" i="1"/>
  <c r="G15" i="1"/>
  <c r="G16" i="1" l="1"/>
  <c r="G13" i="1" s="1"/>
  <c r="G28" i="1" s="1"/>
</calcChain>
</file>

<file path=xl/sharedStrings.xml><?xml version="1.0" encoding="utf-8"?>
<sst xmlns="http://schemas.openxmlformats.org/spreadsheetml/2006/main" count="83" uniqueCount="68">
  <si>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</si>
  <si>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</si>
  <si>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</si>
  <si>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</si>
  <si>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</si>
  <si>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</si>
  <si>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</si>
  <si>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</si>
  <si>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</si>
  <si>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</si>
  <si>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набор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</si>
  <si>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</si>
  <si>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</si>
  <si>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Альфа-амилаза (AMS)</t>
  </si>
  <si>
    <t>Холестерин  (CHOL/TC)</t>
  </si>
  <si>
    <t>канистра</t>
  </si>
  <si>
    <t>Специальный разбавитель, предназначенный для разведения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упаковке. Упаковка должна быть маркирована специальным штриховым кодом совместимым со считывателем для закрытой системы XP-300.Упаковка не менее 20 литров</t>
  </si>
  <si>
    <t>упаковка</t>
  </si>
  <si>
    <t>Реагенты на гематологический анализатор  Sysmex XP-300</t>
  </si>
  <si>
    <t>Медицинские изделия</t>
  </si>
  <si>
    <t>Универсальный дилюент 20л на автоматический гематологический анализатор Sysmex XP-300</t>
  </si>
  <si>
    <t>АЛТ  ( GOT/ALT)</t>
  </si>
  <si>
    <t>АСТ   (GOT/AST)</t>
  </si>
  <si>
    <t>Белок общий (TP)</t>
  </si>
  <si>
    <t>Билирубин общий (TBIL/VOX)</t>
  </si>
  <si>
    <t>Креатинин (CREA-J)</t>
  </si>
  <si>
    <t>Реагенты для общеклинических исследований</t>
  </si>
  <si>
    <t>Диагностические реагенты для автоматического биохимического анализатора закрытого типа Mindray BS-200E</t>
  </si>
  <si>
    <t>Двухкомпонентный набор реагентов для определения GOT/ALT.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</si>
  <si>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Двухкомпонентный набор реагентов для определения GOT/AST.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</si>
  <si>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Двухкомпонентный набор реагентов для определения AMS. Объем рабочего раствора не менее 48мл.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</si>
  <si>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Однокомпонентный набор реагентов для определения TP.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 должнен быть полностью адаптирован для реагентной карусели анализатора и снабжен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</si>
  <si>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Двухкомпонентный набор реагентов для определения TBIL/VOX. Объем рабочего раствора не менее 176мл.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</si>
  <si>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Двухкомпонентный набор реагентов для определения CREA-J. Объем рабочего раствора не менее 210мл. Реагенты должны быть расфасованы в одноразовые оригинальные контейнера R1 и R2, для предотвращения контаминации и не требуется переливания в дополнительные картриджи. Контейнера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</si>
  <si>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Однокомпонентный набор реагентов для определения CHOL/TC. Объем рабочего раствора не менее 160мл. Реагент должен быть расфасован в одноразовый оригинальный контейнер R1, для предотвращения контаминации и не требуется переливания в дополнительный картридж. Контейнер должен быть полностью адаптирован для реагентной карусели анализатора и снабжен специальным штрих-кодом полностью совместимым со встроенным сканером анализатора. Проведение процедур калибровки и контроля качества только с помощью мультисывороток.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реагентов. Для автоматического биохимического анализатора закрытого типа Mindray BS-200E</t>
  </si>
  <si>
    <t>Реагенты для серологического исследования</t>
  </si>
  <si>
    <t>Набор реагентов Антиген кардиолипиновый для реакции микропрецепетации на 1000 определений</t>
  </si>
  <si>
    <t>Реагенты для системы анализа крови SN 22200 EPOC</t>
  </si>
  <si>
    <t>Тест-карты для системы анализа крови SN 22200 EPOC (№50)</t>
  </si>
  <si>
    <t>Специальные тест-карты для автоматического портативного анализатора газов, электролитов и метаболитов крови SN 22200 EPOC. Определяемые параметры: измеряемые pH, рСО2, рО2, Na, K, Ca, Hct, Glu, Lac, Crea, расчетные cHCO3-, BE (ecf), cSO2, A, A-a, a/A, A (T), A-a (T), a/A (T), ClcTCO2, AGap, AGapK, cHgb, BE (b), eGFR, eGFR-a (50 тест-карт в упаковке)</t>
  </si>
  <si>
    <t>Капилляры гепаринизированные для капиллярной крови на систему анализа крови SN 22200 EPOC (№50)</t>
  </si>
  <si>
    <t>Капилляры гепаринизированные для капиллярной крови на портативный анализатор газов крови, электролитов, метаболитов SN 22200 EPOC, объемом 97 мкл, с поршнем для введения крови в прибор (50 капилляров в упаковке)</t>
  </si>
  <si>
    <t>Кассеты для определения группы крови и резус-фактора прямой и обратной реакцией (100 кассет в упаковке)</t>
  </si>
  <si>
    <t>ABO Rh-D/кассета для определения групп крови прямой и обратной реакцией (анти-А/анти-В/анти-D(анти-RH1)/контроль/разбавитель для пробы обр. реак), 6 пробирочные  кассеты содержащие стеклянные шарики и реактив (100 кассет в упаковке)</t>
  </si>
  <si>
    <t>Кассеты полиспецифические содержащие античеловеческий иммуноглобулин для скрининга антител (100 касcет в упаковке)</t>
  </si>
  <si>
    <t>Анти-IgG, -C3d, полиспецифичная кассета для выявления связанных с эритроцитами молекул IgG или комплемента. Состоит из 6 колонок, содержащих антитела к глобулину человека Анти-IgG, -C3d. В качестве фильтра для эритроцитов содержит стеклянные шарики (100 касcет в упаковке)</t>
  </si>
  <si>
    <t>Раствор слабой ионной силы для постановки проб на совместимость (в упаковке 3*10мл)</t>
  </si>
  <si>
    <t>Буферный раствор низкой ионной силы для постановки проб на совместимость колоночной методикой (в упаковке 3*10мл)</t>
  </si>
  <si>
    <t>0,8% стандартные эритроциты  для скрининга антител (в упаковке 3*10мл)</t>
  </si>
  <si>
    <t>Трехкомпонентный набор для выявления неожидаемых антител. В каждом из флаконов содержится 0,8%-я суспензия эритроцитов группы 0 отдельных доноров в растворе низкой ионной силы. Антигены, присутствующие на поверхности эритроцитов каждого из реагентов, указаны на прилагаемой карточке антигенного профиля (в упаковке 3*10мл)</t>
  </si>
  <si>
    <t>Мочевые тест-полоски для визуального определения глюкозы в моче и кетоновых тел в моче (50шт в упаковке)</t>
  </si>
  <si>
    <t>ТОО "Альянс"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</si>
  <si>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</si>
  <si>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</si>
  <si>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</si>
  <si>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</si>
  <si>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Юрист</t>
  </si>
  <si>
    <t>Климова А.В.</t>
  </si>
  <si>
    <t>ТОО "IzidaMedLab" Цена</t>
  </si>
  <si>
    <t>ТОО "IzidaMedLab" Сумма</t>
  </si>
  <si>
    <t>ТОО "ШығысМедТрейд" Цена</t>
  </si>
  <si>
    <t>ТОО "ШығысМедТрейд" Сумма</t>
  </si>
  <si>
    <t>ТОО "BioHimLab" Цена</t>
  </si>
  <si>
    <t>ТОО "BioHimLab" Сумма</t>
  </si>
  <si>
    <t>ТОО "KazMedKomp" Цена</t>
  </si>
  <si>
    <t>ТОО "KazMedKomp" Сумма</t>
  </si>
  <si>
    <t>На основании п. 481 Постановления Правительства Республики Казахстан от 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Казахстан», лот признан недействительным.</t>
  </si>
  <si>
    <t>к протоколу от 6 от 18.01.2023г.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</si>
</sst>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71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43" fontId="8" fillId="0" borderId="2" xfId="22" applyFont="1" applyBorder="1" applyAlignment="1">
      <alignment horizontal="center" vertical="center" wrapText="1"/>
    </xf>
    <xf numFmtId="43" fontId="8" fillId="0" borderId="2" xfId="22" applyFont="1" applyFill="1" applyBorder="1" applyAlignment="1">
      <alignment horizontal="right" vertical="top" wrapText="1"/>
    </xf>
    <xf numFmtId="43" fontId="7" fillId="0" borderId="0" xfId="22" applyFont="1" applyFill="1" applyBorder="1" applyAlignment="1">
      <alignment horizontal="right" vertical="top" wrapText="1"/>
    </xf>
    <xf numFmtId="43" fontId="7" fillId="0" borderId="0" xfId="22" applyFont="1" applyAlignment="1">
      <alignment horizontal="right"/>
    </xf>
    <xf numFmtId="0" fontId="8" fillId="0" borderId="6" xfId="5" applyFont="1" applyFill="1" applyBorder="1" applyAlignment="1">
      <alignment horizontal="left" vertical="top" wrapText="1"/>
    </xf>
    <xf numFmtId="4" fontId="8" fillId="0" borderId="2" xfId="22" applyNumberFormat="1" applyFont="1" applyFill="1" applyBorder="1" applyAlignment="1">
      <alignment horizontal="right" vertical="center"/>
    </xf>
    <xf numFmtId="43" fontId="7" fillId="0" borderId="2" xfId="2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/>
    </xf>
    <xf numFmtId="4" fontId="7" fillId="0" borderId="2" xfId="17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43" fontId="10" fillId="0" borderId="2" xfId="22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4" fontId="7" fillId="0" borderId="2" xfId="22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43" fontId="7" fillId="0" borderId="2" xfId="22" applyFont="1" applyBorder="1" applyAlignment="1">
      <alignment horizontal="right" vertical="center" wrapText="1"/>
    </xf>
    <xf numFmtId="0" fontId="8" fillId="0" borderId="2" xfId="1" applyFont="1" applyBorder="1" applyAlignment="1">
      <alignment vertical="center"/>
    </xf>
    <xf numFmtId="4" fontId="8" fillId="0" borderId="2" xfId="1" applyNumberFormat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43" fontId="8" fillId="0" borderId="2" xfId="1" applyNumberFormat="1" applyFont="1" applyBorder="1" applyAlignment="1">
      <alignment horizontal="right" vertical="center" wrapText="1"/>
    </xf>
    <xf numFmtId="4" fontId="8" fillId="0" borderId="2" xfId="17" applyNumberFormat="1" applyFont="1" applyFill="1" applyBorder="1" applyAlignment="1" applyProtection="1">
      <alignment horizontal="right" vertical="center" wrapText="1"/>
    </xf>
    <xf numFmtId="43" fontId="8" fillId="0" borderId="2" xfId="22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17" applyNumberFormat="1" applyFont="1" applyBorder="1" applyAlignment="1" applyProtection="1">
      <alignment horizontal="right" vertical="center" wrapText="1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vertical="top"/>
    </xf>
    <xf numFmtId="43" fontId="7" fillId="0" borderId="0" xfId="22" applyNumberFormat="1" applyFont="1" applyAlignment="1">
      <alignment horizontal="right" vertical="top"/>
    </xf>
    <xf numFmtId="43" fontId="7" fillId="0" borderId="0" xfId="22" applyFont="1" applyAlignment="1">
      <alignment horizontal="right" vertical="center" wrapText="1"/>
    </xf>
    <xf numFmtId="43" fontId="7" fillId="0" borderId="0" xfId="22" applyFont="1" applyFill="1" applyAlignment="1">
      <alignment horizontal="right" vertical="center" wrapText="1"/>
    </xf>
    <xf numFmtId="43" fontId="7" fillId="2" borderId="2" xfId="22" applyFont="1" applyFill="1" applyBorder="1" applyAlignment="1">
      <alignment horizontal="right" vertical="center" wrapText="1"/>
    </xf>
    <xf numFmtId="2" fontId="7" fillId="0" borderId="3" xfId="22" applyNumberFormat="1" applyFont="1" applyBorder="1" applyAlignment="1">
      <alignment horizontal="center" vertical="top" wrapText="1"/>
    </xf>
    <xf numFmtId="2" fontId="7" fillId="0" borderId="4" xfId="22" applyNumberFormat="1" applyFont="1" applyBorder="1" applyAlignment="1">
      <alignment horizontal="center" vertical="top" wrapText="1"/>
    </xf>
    <xf numFmtId="2" fontId="7" fillId="0" borderId="5" xfId="22" applyNumberFormat="1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="80" zoomScaleSheetLayoutView="80" workbookViewId="0">
      <selection activeCell="P28" sqref="P28"/>
    </sheetView>
  </sheetViews>
  <sheetFormatPr defaultColWidth="8.85546875" defaultRowHeight="12" x14ac:dyDescent="0.2"/>
  <cols>
    <col min="1" max="1" width="6.42578125" style="1" customWidth="1"/>
    <col min="2" max="2" width="45.5703125" style="1" customWidth="1"/>
    <col min="3" max="3" width="58.85546875" style="1" customWidth="1"/>
    <col min="4" max="4" width="13.28515625" style="1" customWidth="1"/>
    <col min="5" max="5" width="15.42578125" style="1" customWidth="1"/>
    <col min="6" max="6" width="13.28515625" style="19" customWidth="1"/>
    <col min="7" max="7" width="17.85546875" style="1" customWidth="1"/>
    <col min="8" max="16" width="18.42578125" style="56" customWidth="1"/>
    <col min="17" max="16384" width="8.85546875" style="1"/>
  </cols>
  <sheetData>
    <row r="1" spans="1:16" x14ac:dyDescent="0.2">
      <c r="E1" s="1" t="s">
        <v>0</v>
      </c>
    </row>
    <row r="2" spans="1:16" x14ac:dyDescent="0.2">
      <c r="E2" s="1" t="s">
        <v>67</v>
      </c>
    </row>
    <row r="4" spans="1:16" ht="15.75" customHeight="1" x14ac:dyDescent="0.2">
      <c r="A4" s="64" t="s">
        <v>1</v>
      </c>
      <c r="B4" s="64"/>
      <c r="C4" s="64"/>
      <c r="D4" s="64"/>
      <c r="E4" s="64"/>
      <c r="F4" s="64"/>
      <c r="G4" s="64"/>
    </row>
    <row r="5" spans="1:16" ht="40.5" customHeight="1" x14ac:dyDescent="0.2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16" t="s">
        <v>6</v>
      </c>
      <c r="G5" s="2" t="s">
        <v>7</v>
      </c>
      <c r="H5" s="16" t="s">
        <v>58</v>
      </c>
      <c r="I5" s="16" t="s">
        <v>59</v>
      </c>
      <c r="J5" s="16" t="s">
        <v>60</v>
      </c>
      <c r="K5" s="16" t="s">
        <v>61</v>
      </c>
      <c r="L5" s="16" t="s">
        <v>62</v>
      </c>
      <c r="M5" s="16" t="s">
        <v>63</v>
      </c>
      <c r="N5" s="16" t="s">
        <v>51</v>
      </c>
      <c r="O5" s="16" t="s">
        <v>64</v>
      </c>
      <c r="P5" s="16" t="s">
        <v>65</v>
      </c>
    </row>
    <row r="6" spans="1:16" ht="12.75" customHeight="1" x14ac:dyDescent="0.2">
      <c r="A6" s="67" t="s">
        <v>19</v>
      </c>
      <c r="B6" s="67"/>
      <c r="C6" s="67"/>
      <c r="D6" s="67"/>
      <c r="E6" s="67"/>
      <c r="F6" s="67"/>
      <c r="G6" s="48">
        <f>SUM(G7:G10)</f>
        <v>2372540</v>
      </c>
      <c r="H6" s="37"/>
      <c r="I6" s="37"/>
      <c r="J6" s="37"/>
      <c r="K6" s="37"/>
      <c r="L6" s="37"/>
      <c r="M6" s="37"/>
      <c r="N6" s="37"/>
      <c r="O6" s="37"/>
      <c r="P6" s="37"/>
    </row>
    <row r="7" spans="1:16" ht="51" customHeight="1" x14ac:dyDescent="0.2">
      <c r="A7" s="46">
        <v>1</v>
      </c>
      <c r="B7" s="44" t="s">
        <v>42</v>
      </c>
      <c r="C7" s="45" t="s">
        <v>43</v>
      </c>
      <c r="D7" s="46" t="s">
        <v>17</v>
      </c>
      <c r="E7" s="46">
        <v>1</v>
      </c>
      <c r="F7" s="37">
        <v>321860</v>
      </c>
      <c r="G7" s="37">
        <f>E7*F7</f>
        <v>321860</v>
      </c>
      <c r="H7" s="37"/>
      <c r="I7" s="37"/>
      <c r="J7" s="37"/>
      <c r="K7" s="37"/>
      <c r="L7" s="58">
        <v>321860</v>
      </c>
      <c r="M7" s="58">
        <f>E7*L7</f>
        <v>321860</v>
      </c>
      <c r="N7" s="37"/>
      <c r="O7" s="37"/>
      <c r="P7" s="37"/>
    </row>
    <row r="8" spans="1:16" ht="60.75" customHeight="1" x14ac:dyDescent="0.2">
      <c r="A8" s="46">
        <v>2</v>
      </c>
      <c r="B8" s="44" t="s">
        <v>44</v>
      </c>
      <c r="C8" s="45" t="s">
        <v>45</v>
      </c>
      <c r="D8" s="46" t="s">
        <v>17</v>
      </c>
      <c r="E8" s="46">
        <v>4</v>
      </c>
      <c r="F8" s="37">
        <v>333360</v>
      </c>
      <c r="G8" s="37">
        <f t="shared" ref="G8:G10" si="0">E8*F8</f>
        <v>1333440</v>
      </c>
      <c r="H8" s="37"/>
      <c r="I8" s="37"/>
      <c r="J8" s="37"/>
      <c r="K8" s="37"/>
      <c r="L8" s="58">
        <v>333360</v>
      </c>
      <c r="M8" s="58">
        <f t="shared" ref="M8:M10" si="1">E8*L8</f>
        <v>1333440</v>
      </c>
      <c r="N8" s="37"/>
      <c r="O8" s="37"/>
      <c r="P8" s="37"/>
    </row>
    <row r="9" spans="1:16" ht="24.75" customHeight="1" x14ac:dyDescent="0.2">
      <c r="A9" s="46">
        <v>3</v>
      </c>
      <c r="B9" s="44" t="s">
        <v>46</v>
      </c>
      <c r="C9" s="45" t="s">
        <v>47</v>
      </c>
      <c r="D9" s="46" t="s">
        <v>17</v>
      </c>
      <c r="E9" s="46">
        <v>2</v>
      </c>
      <c r="F9" s="37">
        <v>32710</v>
      </c>
      <c r="G9" s="37">
        <f t="shared" si="0"/>
        <v>65420</v>
      </c>
      <c r="H9" s="37"/>
      <c r="I9" s="37"/>
      <c r="J9" s="37"/>
      <c r="K9" s="37"/>
      <c r="L9" s="58">
        <v>32710</v>
      </c>
      <c r="M9" s="58">
        <f t="shared" si="1"/>
        <v>65420</v>
      </c>
      <c r="N9" s="37"/>
      <c r="O9" s="37"/>
      <c r="P9" s="37"/>
    </row>
    <row r="10" spans="1:16" ht="63.75" customHeight="1" x14ac:dyDescent="0.2">
      <c r="A10" s="46">
        <v>4</v>
      </c>
      <c r="B10" s="44" t="s">
        <v>48</v>
      </c>
      <c r="C10" s="45" t="s">
        <v>49</v>
      </c>
      <c r="D10" s="46" t="s">
        <v>17</v>
      </c>
      <c r="E10" s="46">
        <v>13</v>
      </c>
      <c r="F10" s="37">
        <v>50140</v>
      </c>
      <c r="G10" s="37">
        <f t="shared" si="0"/>
        <v>651820</v>
      </c>
      <c r="H10" s="37"/>
      <c r="I10" s="37"/>
      <c r="J10" s="37"/>
      <c r="K10" s="37"/>
      <c r="L10" s="58">
        <v>50140</v>
      </c>
      <c r="M10" s="58">
        <f t="shared" si="1"/>
        <v>651820</v>
      </c>
      <c r="N10" s="37"/>
      <c r="O10" s="37"/>
      <c r="P10" s="37"/>
    </row>
    <row r="11" spans="1:16" ht="12.75" customHeight="1" x14ac:dyDescent="0.2">
      <c r="A11" s="67" t="s">
        <v>18</v>
      </c>
      <c r="B11" s="67"/>
      <c r="C11" s="67"/>
      <c r="D11" s="67"/>
      <c r="E11" s="67"/>
      <c r="F11" s="67"/>
      <c r="G11" s="41">
        <f>G12</f>
        <v>891000</v>
      </c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84" customHeight="1" x14ac:dyDescent="0.2">
      <c r="A12" s="40">
        <v>5</v>
      </c>
      <c r="B12" s="28" t="s">
        <v>20</v>
      </c>
      <c r="C12" s="29" t="s">
        <v>16</v>
      </c>
      <c r="D12" s="30" t="s">
        <v>15</v>
      </c>
      <c r="E12" s="30">
        <v>12</v>
      </c>
      <c r="F12" s="22">
        <v>74250</v>
      </c>
      <c r="G12" s="31">
        <f>E12*F12</f>
        <v>891000</v>
      </c>
      <c r="H12" s="37"/>
      <c r="I12" s="37"/>
      <c r="J12" s="37"/>
      <c r="K12" s="37"/>
      <c r="L12" s="37"/>
      <c r="M12" s="37"/>
      <c r="N12" s="37"/>
      <c r="O12" s="58">
        <v>52278</v>
      </c>
      <c r="P12" s="58">
        <f>E12*O12</f>
        <v>627336</v>
      </c>
    </row>
    <row r="13" spans="1:16" s="3" customFormat="1" ht="15.95" customHeight="1" x14ac:dyDescent="0.2">
      <c r="A13" s="68" t="s">
        <v>27</v>
      </c>
      <c r="B13" s="69"/>
      <c r="C13" s="69"/>
      <c r="D13" s="69"/>
      <c r="E13" s="69"/>
      <c r="F13" s="70"/>
      <c r="G13" s="21">
        <f>SUM(G14:G20)</f>
        <v>4114480</v>
      </c>
      <c r="H13" s="22"/>
      <c r="I13" s="22"/>
      <c r="J13" s="22"/>
      <c r="K13" s="22"/>
      <c r="L13" s="22"/>
      <c r="M13" s="22"/>
      <c r="N13" s="22"/>
      <c r="O13" s="22"/>
      <c r="P13" s="22"/>
    </row>
    <row r="14" spans="1:16" s="3" customFormat="1" ht="144.75" customHeight="1" x14ac:dyDescent="0.2">
      <c r="A14" s="23">
        <v>6</v>
      </c>
      <c r="B14" s="28" t="s">
        <v>21</v>
      </c>
      <c r="C14" s="29" t="s">
        <v>28</v>
      </c>
      <c r="D14" s="32" t="s">
        <v>10</v>
      </c>
      <c r="E14" s="33">
        <v>20</v>
      </c>
      <c r="F14" s="22">
        <v>25900</v>
      </c>
      <c r="G14" s="34">
        <f>E14*F14</f>
        <v>518000</v>
      </c>
      <c r="H14" s="22"/>
      <c r="I14" s="22"/>
      <c r="J14" s="58">
        <v>25900</v>
      </c>
      <c r="K14" s="58">
        <f>E14*J14</f>
        <v>518000</v>
      </c>
      <c r="L14" s="22"/>
      <c r="M14" s="22"/>
      <c r="N14" s="22"/>
      <c r="O14" s="22"/>
      <c r="P14" s="22"/>
    </row>
    <row r="15" spans="1:16" s="3" customFormat="1" ht="144" customHeight="1" x14ac:dyDescent="0.2">
      <c r="A15" s="23">
        <v>7</v>
      </c>
      <c r="B15" s="28" t="s">
        <v>22</v>
      </c>
      <c r="C15" s="29" t="s">
        <v>29</v>
      </c>
      <c r="D15" s="32" t="s">
        <v>10</v>
      </c>
      <c r="E15" s="33">
        <v>18</v>
      </c>
      <c r="F15" s="22">
        <v>25900</v>
      </c>
      <c r="G15" s="34">
        <f>E15*F15</f>
        <v>466200</v>
      </c>
      <c r="H15" s="22"/>
      <c r="I15" s="22"/>
      <c r="J15" s="58">
        <v>25900</v>
      </c>
      <c r="K15" s="58">
        <f t="shared" ref="K15:K20" si="2">E15*J15</f>
        <v>466200</v>
      </c>
      <c r="L15" s="22"/>
      <c r="M15" s="22"/>
      <c r="N15" s="22"/>
      <c r="O15" s="22"/>
      <c r="P15" s="22"/>
    </row>
    <row r="16" spans="1:16" s="3" customFormat="1" ht="134.25" customHeight="1" x14ac:dyDescent="0.2">
      <c r="A16" s="23">
        <v>8</v>
      </c>
      <c r="B16" s="35" t="s">
        <v>13</v>
      </c>
      <c r="C16" s="36" t="s">
        <v>30</v>
      </c>
      <c r="D16" s="30" t="s">
        <v>10</v>
      </c>
      <c r="E16" s="30">
        <v>30</v>
      </c>
      <c r="F16" s="22">
        <v>33033</v>
      </c>
      <c r="G16" s="24">
        <f t="shared" ref="G16:G19" si="3">F16*E16</f>
        <v>990990</v>
      </c>
      <c r="H16" s="22"/>
      <c r="I16" s="22"/>
      <c r="J16" s="58">
        <v>33033</v>
      </c>
      <c r="K16" s="58">
        <f t="shared" si="2"/>
        <v>990990</v>
      </c>
      <c r="L16" s="22"/>
      <c r="M16" s="22"/>
      <c r="N16" s="22"/>
      <c r="O16" s="22"/>
      <c r="P16" s="22"/>
    </row>
    <row r="17" spans="1:16" s="3" customFormat="1" ht="135" customHeight="1" x14ac:dyDescent="0.2">
      <c r="A17" s="23">
        <v>9</v>
      </c>
      <c r="B17" s="35" t="s">
        <v>23</v>
      </c>
      <c r="C17" s="36" t="s">
        <v>31</v>
      </c>
      <c r="D17" s="30" t="s">
        <v>10</v>
      </c>
      <c r="E17" s="30">
        <v>9</v>
      </c>
      <c r="F17" s="22">
        <v>15700</v>
      </c>
      <c r="G17" s="24">
        <f t="shared" si="3"/>
        <v>141300</v>
      </c>
      <c r="H17" s="22"/>
      <c r="I17" s="22"/>
      <c r="J17" s="58">
        <v>15700</v>
      </c>
      <c r="K17" s="58">
        <f t="shared" si="2"/>
        <v>141300</v>
      </c>
      <c r="L17" s="22"/>
      <c r="M17" s="22"/>
      <c r="N17" s="22"/>
      <c r="O17" s="22"/>
      <c r="P17" s="22"/>
    </row>
    <row r="18" spans="1:16" s="3" customFormat="1" ht="144" customHeight="1" x14ac:dyDescent="0.2">
      <c r="A18" s="23">
        <v>10</v>
      </c>
      <c r="B18" s="35" t="s">
        <v>24</v>
      </c>
      <c r="C18" s="36" t="s">
        <v>32</v>
      </c>
      <c r="D18" s="30" t="s">
        <v>10</v>
      </c>
      <c r="E18" s="30">
        <v>20</v>
      </c>
      <c r="F18" s="22">
        <v>35512</v>
      </c>
      <c r="G18" s="24">
        <f t="shared" si="3"/>
        <v>710240</v>
      </c>
      <c r="H18" s="22"/>
      <c r="I18" s="22"/>
      <c r="J18" s="58">
        <v>35512</v>
      </c>
      <c r="K18" s="58">
        <f t="shared" si="2"/>
        <v>710240</v>
      </c>
      <c r="L18" s="22"/>
      <c r="M18" s="22"/>
      <c r="N18" s="22"/>
      <c r="O18" s="22"/>
      <c r="P18" s="22"/>
    </row>
    <row r="19" spans="1:16" s="3" customFormat="1" ht="132.75" customHeight="1" x14ac:dyDescent="0.2">
      <c r="A19" s="23">
        <v>11</v>
      </c>
      <c r="B19" s="25" t="s">
        <v>25</v>
      </c>
      <c r="C19" s="26" t="s">
        <v>33</v>
      </c>
      <c r="D19" s="27" t="s">
        <v>10</v>
      </c>
      <c r="E19" s="27">
        <v>30</v>
      </c>
      <c r="F19" s="22">
        <v>33075</v>
      </c>
      <c r="G19" s="24">
        <f t="shared" si="3"/>
        <v>992250</v>
      </c>
      <c r="H19" s="22"/>
      <c r="I19" s="22"/>
      <c r="J19" s="58">
        <v>33075</v>
      </c>
      <c r="K19" s="58">
        <f t="shared" si="2"/>
        <v>992250</v>
      </c>
      <c r="L19" s="22"/>
      <c r="M19" s="22"/>
      <c r="N19" s="22"/>
      <c r="O19" s="22"/>
      <c r="P19" s="22"/>
    </row>
    <row r="20" spans="1:16" s="3" customFormat="1" ht="132.75" customHeight="1" x14ac:dyDescent="0.2">
      <c r="A20" s="23">
        <v>12</v>
      </c>
      <c r="B20" s="35" t="s">
        <v>14</v>
      </c>
      <c r="C20" s="36" t="s">
        <v>34</v>
      </c>
      <c r="D20" s="30" t="s">
        <v>10</v>
      </c>
      <c r="E20" s="30">
        <v>10</v>
      </c>
      <c r="F20" s="22">
        <v>29550</v>
      </c>
      <c r="G20" s="24">
        <f>F20*E20</f>
        <v>295500</v>
      </c>
      <c r="H20" s="22"/>
      <c r="I20" s="22"/>
      <c r="J20" s="58">
        <v>29550</v>
      </c>
      <c r="K20" s="58">
        <f t="shared" si="2"/>
        <v>295500</v>
      </c>
      <c r="L20" s="22"/>
      <c r="M20" s="22"/>
      <c r="N20" s="22"/>
      <c r="O20" s="22"/>
      <c r="P20" s="22"/>
    </row>
    <row r="21" spans="1:16" s="3" customFormat="1" ht="14.25" customHeight="1" x14ac:dyDescent="0.2">
      <c r="A21" s="68" t="s">
        <v>35</v>
      </c>
      <c r="B21" s="69"/>
      <c r="C21" s="69"/>
      <c r="D21" s="69"/>
      <c r="E21" s="69"/>
      <c r="F21" s="70"/>
      <c r="G21" s="42">
        <f>G22</f>
        <v>84000</v>
      </c>
      <c r="H21" s="22"/>
      <c r="I21" s="22"/>
      <c r="J21" s="22"/>
      <c r="K21" s="22"/>
      <c r="L21" s="22"/>
      <c r="M21" s="22"/>
      <c r="N21" s="22"/>
      <c r="O21" s="22"/>
      <c r="P21" s="22"/>
    </row>
    <row r="22" spans="1:16" s="3" customFormat="1" ht="26.25" customHeight="1" x14ac:dyDescent="0.2">
      <c r="A22" s="23">
        <v>13</v>
      </c>
      <c r="B22" s="36" t="s">
        <v>36</v>
      </c>
      <c r="C22" s="36" t="s">
        <v>36</v>
      </c>
      <c r="D22" s="30" t="s">
        <v>10</v>
      </c>
      <c r="E22" s="30">
        <v>3</v>
      </c>
      <c r="F22" s="22">
        <v>28000</v>
      </c>
      <c r="G22" s="24">
        <f>E22*F22</f>
        <v>84000</v>
      </c>
      <c r="H22" s="58">
        <v>20100</v>
      </c>
      <c r="I22" s="58">
        <f>E22*H22</f>
        <v>60300</v>
      </c>
      <c r="J22" s="22"/>
      <c r="K22" s="22"/>
      <c r="L22" s="22"/>
      <c r="M22" s="22"/>
      <c r="N22" s="22"/>
      <c r="O22" s="22"/>
      <c r="P22" s="22"/>
    </row>
    <row r="23" spans="1:16" ht="16.5" customHeight="1" x14ac:dyDescent="0.2">
      <c r="A23" s="65" t="s">
        <v>26</v>
      </c>
      <c r="B23" s="66"/>
      <c r="C23" s="66"/>
      <c r="D23" s="66"/>
      <c r="E23" s="38"/>
      <c r="F23" s="38"/>
      <c r="G23" s="39">
        <f>G24</f>
        <v>1337000</v>
      </c>
      <c r="H23" s="37"/>
      <c r="I23" s="37"/>
      <c r="J23" s="37"/>
      <c r="K23" s="37"/>
      <c r="L23" s="37"/>
      <c r="M23" s="37"/>
      <c r="N23" s="37"/>
      <c r="O23" s="37"/>
      <c r="P23" s="37"/>
    </row>
    <row r="24" spans="1:16" ht="54" customHeight="1" x14ac:dyDescent="0.2">
      <c r="A24" s="49">
        <v>14</v>
      </c>
      <c r="B24" s="50" t="s">
        <v>50</v>
      </c>
      <c r="C24" s="50" t="s">
        <v>50</v>
      </c>
      <c r="D24" s="51" t="s">
        <v>17</v>
      </c>
      <c r="E24" s="51">
        <v>140</v>
      </c>
      <c r="F24" s="37">
        <v>9550</v>
      </c>
      <c r="G24" s="52">
        <f t="shared" ref="G24" si="4">F24*E24</f>
        <v>1337000</v>
      </c>
      <c r="H24" s="59" t="s">
        <v>66</v>
      </c>
      <c r="I24" s="60"/>
      <c r="J24" s="60"/>
      <c r="K24" s="60"/>
      <c r="L24" s="60"/>
      <c r="M24" s="60"/>
      <c r="N24" s="60"/>
      <c r="O24" s="60"/>
      <c r="P24" s="61"/>
    </row>
    <row r="25" spans="1:16" ht="19.5" customHeight="1" x14ac:dyDescent="0.2">
      <c r="A25" s="67" t="s">
        <v>37</v>
      </c>
      <c r="B25" s="67"/>
      <c r="C25" s="67"/>
      <c r="D25" s="67"/>
      <c r="E25" s="40"/>
      <c r="F25" s="40"/>
      <c r="G25" s="43">
        <f>SUM(G26:G27)</f>
        <v>952000</v>
      </c>
      <c r="H25" s="37"/>
      <c r="I25" s="37"/>
      <c r="J25" s="37"/>
      <c r="K25" s="37"/>
      <c r="L25" s="37"/>
      <c r="M25" s="37"/>
      <c r="N25" s="37"/>
      <c r="O25" s="37"/>
      <c r="P25" s="37"/>
    </row>
    <row r="26" spans="1:16" ht="60.75" customHeight="1" x14ac:dyDescent="0.2">
      <c r="A26" s="40">
        <v>15</v>
      </c>
      <c r="B26" s="44" t="s">
        <v>38</v>
      </c>
      <c r="C26" s="45" t="s">
        <v>39</v>
      </c>
      <c r="D26" s="46" t="s">
        <v>17</v>
      </c>
      <c r="E26" s="46">
        <v>2</v>
      </c>
      <c r="F26" s="47">
        <v>384000</v>
      </c>
      <c r="G26" s="37">
        <f>E26*F26</f>
        <v>768000</v>
      </c>
      <c r="H26" s="37"/>
      <c r="I26" s="37"/>
      <c r="J26" s="58">
        <v>384000</v>
      </c>
      <c r="K26" s="58">
        <f>E26*J26</f>
        <v>768000</v>
      </c>
      <c r="L26" s="37"/>
      <c r="M26" s="37"/>
      <c r="N26" s="37"/>
      <c r="O26" s="37"/>
      <c r="P26" s="37"/>
    </row>
    <row r="27" spans="1:16" ht="39.75" customHeight="1" x14ac:dyDescent="0.2">
      <c r="A27" s="40">
        <v>16</v>
      </c>
      <c r="B27" s="44" t="s">
        <v>40</v>
      </c>
      <c r="C27" s="45" t="s">
        <v>41</v>
      </c>
      <c r="D27" s="46" t="s">
        <v>17</v>
      </c>
      <c r="E27" s="46">
        <v>2</v>
      </c>
      <c r="F27" s="47">
        <v>92000</v>
      </c>
      <c r="G27" s="37">
        <f>E27*F27</f>
        <v>184000</v>
      </c>
      <c r="H27" s="37"/>
      <c r="I27" s="37"/>
      <c r="J27" s="58">
        <v>92000</v>
      </c>
      <c r="K27" s="58">
        <f>E27*J27</f>
        <v>184000</v>
      </c>
      <c r="L27" s="37"/>
      <c r="M27" s="37"/>
      <c r="N27" s="37"/>
      <c r="O27" s="37"/>
      <c r="P27" s="37"/>
    </row>
    <row r="28" spans="1:16" s="9" customFormat="1" ht="13.5" customHeight="1" x14ac:dyDescent="0.2">
      <c r="A28" s="4"/>
      <c r="B28" s="5" t="s">
        <v>11</v>
      </c>
      <c r="C28" s="20"/>
      <c r="D28" s="6"/>
      <c r="E28" s="7"/>
      <c r="F28" s="17"/>
      <c r="G28" s="8">
        <f>G6+G11+G13+G21+G23+G25</f>
        <v>9751020</v>
      </c>
      <c r="H28" s="43"/>
      <c r="I28" s="43">
        <f>SUM(I22:I27)</f>
        <v>60300</v>
      </c>
      <c r="J28" s="43"/>
      <c r="K28" s="43">
        <f>SUM(K7:K27)</f>
        <v>5066480</v>
      </c>
      <c r="L28" s="43"/>
      <c r="M28" s="43">
        <f>SUM(M7:M27)</f>
        <v>2372540</v>
      </c>
      <c r="N28" s="43"/>
      <c r="O28" s="43"/>
      <c r="P28" s="43">
        <f>SUM(P7:P27)</f>
        <v>627336</v>
      </c>
    </row>
    <row r="29" spans="1:16" ht="15" customHeight="1" x14ac:dyDescent="0.2">
      <c r="A29" s="10"/>
      <c r="B29" s="11"/>
      <c r="C29" s="11"/>
      <c r="D29" s="12"/>
      <c r="E29" s="13"/>
      <c r="F29" s="18"/>
      <c r="G29" s="14"/>
    </row>
    <row r="30" spans="1:16" x14ac:dyDescent="0.2">
      <c r="A30" s="63" t="s">
        <v>8</v>
      </c>
      <c r="B30" s="63"/>
      <c r="C30" s="63"/>
      <c r="D30" s="63"/>
      <c r="E30" s="63"/>
      <c r="F30" s="63"/>
      <c r="G30" s="63"/>
    </row>
    <row r="31" spans="1:16" s="15" customFormat="1" ht="36.75" customHeight="1" x14ac:dyDescent="0.2">
      <c r="A31" s="62" t="s">
        <v>12</v>
      </c>
      <c r="B31" s="62"/>
      <c r="C31" s="62"/>
      <c r="D31" s="62"/>
      <c r="E31" s="62"/>
      <c r="F31" s="62"/>
      <c r="G31" s="62"/>
      <c r="H31" s="57"/>
      <c r="I31" s="57"/>
      <c r="J31" s="57"/>
      <c r="K31" s="57"/>
      <c r="L31" s="57"/>
      <c r="M31" s="57"/>
      <c r="N31" s="57"/>
      <c r="O31" s="57"/>
      <c r="P31" s="57"/>
    </row>
    <row r="33" spans="2:7" x14ac:dyDescent="0.2">
      <c r="B33" s="53" t="s">
        <v>52</v>
      </c>
      <c r="C33" s="53"/>
      <c r="D33" s="53"/>
      <c r="E33" s="54"/>
      <c r="F33" s="55"/>
      <c r="G33" s="56" t="s">
        <v>53</v>
      </c>
    </row>
    <row r="34" spans="2:7" x14ac:dyDescent="0.2">
      <c r="B34" s="53"/>
      <c r="C34" s="53"/>
      <c r="D34" s="53"/>
      <c r="E34" s="54"/>
      <c r="F34" s="55"/>
      <c r="G34" s="56"/>
    </row>
    <row r="35" spans="2:7" x14ac:dyDescent="0.2">
      <c r="B35" s="53" t="s">
        <v>54</v>
      </c>
      <c r="C35" s="53"/>
      <c r="D35" s="53"/>
      <c r="E35" s="54"/>
      <c r="F35" s="55"/>
      <c r="G35" s="56" t="s">
        <v>55</v>
      </c>
    </row>
    <row r="36" spans="2:7" x14ac:dyDescent="0.2">
      <c r="B36" s="53"/>
      <c r="C36" s="53"/>
      <c r="D36" s="53"/>
      <c r="E36" s="54"/>
      <c r="F36" s="55"/>
      <c r="G36" s="56"/>
    </row>
    <row r="37" spans="2:7" x14ac:dyDescent="0.2">
      <c r="B37" s="53" t="s">
        <v>56</v>
      </c>
      <c r="C37" s="53"/>
      <c r="D37" s="53"/>
      <c r="E37" s="54"/>
      <c r="F37" s="55"/>
      <c r="G37" s="56" t="s">
        <v>57</v>
      </c>
    </row>
  </sheetData>
  <mergeCells count="10">
    <mergeCell ref="H24:P24"/>
    <mergeCell ref="A31:G31"/>
    <mergeCell ref="A30:G30"/>
    <mergeCell ref="A4:G4"/>
    <mergeCell ref="A23:D23"/>
    <mergeCell ref="A11:F11"/>
    <mergeCell ref="A21:F21"/>
    <mergeCell ref="A25:D25"/>
    <mergeCell ref="A13:F13"/>
    <mergeCell ref="A6:F6"/>
  </mergeCells>
  <pageMargins left="0.19685039370078741" right="0.19685039370078741" top="0.74803149606299213" bottom="0.74803149606299213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2023-01-16T08:08:54Z</cp:lastPrinted>
  <dcterms:created xsi:type="dcterms:W3CDTF">2019-03-11T10:08:28Z</dcterms:created>
  <dcterms:modified xsi:type="dcterms:W3CDTF">2023-01-18T05:45:32Z</dcterms:modified>
</cp:coreProperties>
</file>