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1\Протокола 2021 г\"/>
    </mc:Choice>
  </mc:AlternateContent>
  <bookViews>
    <workbookView xWindow="0" yWindow="0" windowWidth="20490" windowHeight="7620"/>
  </bookViews>
  <sheets>
    <sheet name="реагенты"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реагенты!$A$1:$N$50</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L41" i="1" l="1"/>
  <c r="N41" i="1"/>
  <c r="N20" i="1"/>
  <c r="N19" i="1"/>
  <c r="L17" i="1"/>
  <c r="L13" i="1"/>
  <c r="L14" i="1"/>
  <c r="L15" i="1"/>
  <c r="L12" i="1"/>
  <c r="L11" i="1"/>
  <c r="L8" i="1"/>
  <c r="L7" i="1"/>
  <c r="I37" i="1"/>
  <c r="I41" i="1"/>
  <c r="G39" i="1" l="1"/>
  <c r="G40" i="1"/>
  <c r="G22" i="1"/>
  <c r="G23" i="1"/>
  <c r="G24" i="1"/>
  <c r="G25" i="1"/>
  <c r="G26" i="1"/>
  <c r="G27" i="1"/>
  <c r="G28" i="1"/>
  <c r="G29" i="1"/>
  <c r="G30" i="1"/>
  <c r="G31" i="1"/>
  <c r="G20" i="1"/>
  <c r="G19" i="1"/>
  <c r="G36" i="1"/>
  <c r="G37" i="1"/>
  <c r="G38" i="1"/>
  <c r="G34" i="1"/>
  <c r="G35" i="1"/>
  <c r="G33" i="1"/>
  <c r="G8" i="1"/>
  <c r="G9" i="1"/>
  <c r="G7" i="1"/>
  <c r="G32" i="1" l="1"/>
  <c r="G6" i="1"/>
  <c r="G21" i="1"/>
  <c r="G18" i="1"/>
  <c r="G17" i="1"/>
  <c r="G16" i="1"/>
  <c r="G15" i="1"/>
  <c r="G14" i="1"/>
  <c r="G13" i="1"/>
  <c r="G12" i="1"/>
  <c r="G11" i="1"/>
  <c r="G10" i="1" l="1"/>
  <c r="G41" i="1" s="1"/>
</calcChain>
</file>

<file path=xl/sharedStrings.xml><?xml version="1.0" encoding="utf-8"?>
<sst xmlns="http://schemas.openxmlformats.org/spreadsheetml/2006/main" count="122" uniqueCount="95">
  <si>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</si>
  <si>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</si>
  <si>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</si>
  <si>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</si>
  <si>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</si>
  <si>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</si>
  <si>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</si>
  <si>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</si>
  <si>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</si>
  <si>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</si>
  <si>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набор</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</si>
  <si>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</si>
  <si>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</si>
  <si>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Альфа-амилаза (AMS)</t>
  </si>
  <si>
    <t>Холестерин  (CHOL/TC)</t>
  </si>
  <si>
    <t>Гаммаглютаминтрансфераза (GGT)</t>
  </si>
  <si>
    <t>Магний (MG)</t>
  </si>
  <si>
    <t>Фосфор (Р)</t>
  </si>
  <si>
    <t>Моющий раствор Detergent CD80</t>
  </si>
  <si>
    <t>флакон</t>
  </si>
  <si>
    <t>Изотонический разбавитель М52</t>
  </si>
  <si>
    <t>канистра</t>
  </si>
  <si>
    <t xml:space="preserve">Набор контрольных растворов </t>
  </si>
  <si>
    <t>Двухкомпонентный набор реагентов для определения AMS. Объем рабочего раствора не менее 48мл.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</si>
  <si>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CHOL/TC.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</si>
  <si>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GGT.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</si>
  <si>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MG.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</si>
  <si>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Р.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</si>
  <si>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Одноуровневый мультикалибратор для однокомпонентных и двухкомпонентных тестов. Лиофильно высушенная сыворотка с аттестованными значениями аналитов для калибровки тестов: GOT/ALT, GOT/AST, ALB, AMS, GGT, GLU-GodPap, FE, CREA-J, LDH, MG, BUN/UREA, TP, TBIL/VOX, DBIL/VOX, CHOL/TC, TG, ALP, UA. При разведении лиофильной сыворотки, объем готового калибратора не менее 30мл. Набор мультикалибратора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BS-200E</t>
  </si>
  <si>
    <t>Специальный концентрированный реагент Detergent CD80. Реагент предназначен для приготовления моющего раствора использующегося для промывки блока реакционных кювет, дозирующих зондов, миксера. Готовый раствор не должен обладать коррозийными и окисляющими свойствами при контакте с деталями анализатора. Фасовка концентрата должна быть не менее 1 литра. Должно хватать для приготовления не менее чем 15 литров моющего раствора. Для автоматического биохимического анализатора закрытого типа BS-200E</t>
  </si>
  <si>
    <t>Диагностические реагенты для автоматического гематологического анализатора закрытого типа BС-5000</t>
  </si>
  <si>
    <t>Диагностические реагенты для автоматического биохимического анализатора закрытого типа BS-200E</t>
  </si>
  <si>
    <t>Специальный разбавитель марки М52 D,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литров.Для автоматического гематологического анализатора закрытого типа ВС-5000.</t>
  </si>
  <si>
    <t>Набор марки В55 предназначен для ежедневного проведения внутрилабораторного контроля точности измерений на приборах использующих в работе базовые реагенты М58.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прибора.Для автоматического гематологического анализатора закрытого типа ВС-5000.</t>
  </si>
  <si>
    <t>Сывороточный мультикалибратор Multi Sera Calibrator(10*3)</t>
  </si>
  <si>
    <t>CELLPACK 20л из комплекта Автоматический гематологический анализатор XP-300   +5 +30 С (SYSMEX  Europe GmbH)</t>
  </si>
  <si>
    <t>Специальный разбавитель,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системы XP-300.Упаковка не менее 20 литров</t>
  </si>
  <si>
    <t>Stromatolyser-WH  3 х 500 мл  из комплекта Автоматический гематологический анализатор XP 300  +2 +35 C (Sysmex Europe GMBH)</t>
  </si>
  <si>
    <t>Специальный жидкий реагент, предназначенный для лизирования эритроцитов при подсчете гемоглобина. В составе не должны содержаться цианиды и азиды. Упаковка должна быть маркирована специальным штриховым кодом совместимым со считывателем для закрытой системы XP-300. Упаковка не менее 3*500мл, совместимая со специальным держателем в приборе.</t>
  </si>
  <si>
    <t>упаковка</t>
  </si>
  <si>
    <t>Данный раствор предназначен для ежедневного проведения внутрилабораторного контроля точности измерений на приборах использующих в работе базовые реагенты ХР-300. Контрольный раствор предоставляет проверенные контрольные данные не менее чем по восьми клинического анализа крови плюс дополнительные аналитические параметры, относящиеся к трехвершинной кривой распределения лейкоцитов и гистограммам эритроцитов и тромбоцитов.  Флакон не менее 1,5мл. Наличие аттестованных референтных параметров соответствующих высоким, низким и нормальным показателям указанным во вкладыше, который прилагается к упаковке. Дополнительно вкладыш должен иметь специальный штриховой код совместимый со считывателем для закрытой системы XP-300 для автоматического ввода референтных параметров в память прибора.</t>
  </si>
  <si>
    <t>Контрольная кровь на Sysmex: 1)EIGHTCHECK-3WP H 1.5 мл из комплекта Автоматический гематологический анализатор XP 300 +2 +8 C (Sysmex Corporation) 2)EIGHTCHECK-3WP L 1.5 мл из комплекта автоматический гематологический анализатор ХP 300  +2 +8С (Sysmex Corporation)</t>
  </si>
  <si>
    <t>Реагенты на гематологический анализатор  Sysmex XP-300</t>
  </si>
  <si>
    <t>Реактивы для исследования  системы гемостаза  ручным методом  и на коагулометре TS-4000</t>
  </si>
  <si>
    <t>АПТВ-тест (100 определений)</t>
  </si>
  <si>
    <t>Набор АПТВ-тест предназначен для выполнения базовой методики исследования системы гемостаза - определения активированного парциального (частичного) тромбоп­лас­ти­но­во­го времени (АПТВ или АЧТВ).Состав набора:  Кефалин (лиофильно высушенный фосфолипидный компонент), на 1 мл - 2 фл., Каолин (концентрированная суспензия 40:1 в дистиллированной воде), 1 мл - 1 фл.,  Буфер трис-НСI (концентрированный 20:1 раствор, 1 М),  2 мл  - 1 фл. ,. Кальция хлорид (концентрированный 20:1 раствор, 0,5 М), 2 мл - 1 фл. Набор рассчитан на проведение не менее 100-200 анализов при расходе рабочих растворов реагентов по 0,1-0,05 мл на 1 анализ</t>
  </si>
  <si>
    <t>Техфибриноген ( на 100 определений)</t>
  </si>
  <si>
    <t>Набор предназначен для быстрого количественного определения содержания фибриногена в плазме крови ( хронометрический метод по Клаусс на коагулометре)</t>
  </si>
  <si>
    <t>Шарики стальные для фиксации времени образования сгустка ( на коагулометр TS-4000)</t>
  </si>
  <si>
    <t>Кюветы реакционные ( на коагулометр TS-4000)</t>
  </si>
  <si>
    <t>Тест-полоски "АККУ-ЧЕК" Актив №50</t>
  </si>
  <si>
    <t>Набор рассчитан на проведение 200 анализов при расходе раствора фенантролина по 0,1 мл на 1 анализ.</t>
  </si>
  <si>
    <t>Иктофан № 50</t>
  </si>
  <si>
    <t>Мочевые тест-полоски для визуального определения</t>
  </si>
  <si>
    <t>Натриевая соль х.ч (хлорид натрия)</t>
  </si>
  <si>
    <t>Брилиант кризиловый синий ( 50 мл)</t>
  </si>
  <si>
    <t>Метиленовая синька (ХЧ)</t>
  </si>
  <si>
    <t xml:space="preserve">Бромтимоловый синий </t>
  </si>
  <si>
    <t>кг</t>
  </si>
  <si>
    <t>грамм</t>
  </si>
  <si>
    <t>порошок ЧДА</t>
  </si>
  <si>
    <t>готовая краска</t>
  </si>
  <si>
    <t>Реагенты</t>
  </si>
  <si>
    <t>Папаниколау гематоксилин Гарриса</t>
  </si>
  <si>
    <t>Папаниколау OG-6</t>
  </si>
  <si>
    <t>Папаниколау ЕА - 50</t>
  </si>
  <si>
    <t>Краситель темно синего цвета в стеклянной темной бутылке по 0,5л</t>
  </si>
  <si>
    <t>Краситель оранжевого цвета в стеклянной темной бутылке по 0,5л</t>
  </si>
  <si>
    <t>Краситель зеленого цвета в стеклянной  темной  бутылке по 0,5л</t>
  </si>
  <si>
    <t>литр</t>
  </si>
  <si>
    <t>Bio Mount HM (Био-маунт во флаконе по 500мл)</t>
  </si>
  <si>
    <t>Формалин 10% (по 10,0 л в канистрах)</t>
  </si>
  <si>
    <t>Криоспрей (флакон по 150 мл)</t>
  </si>
  <si>
    <t>Синтетическая монтирующая среда для приготовления цитологических препаратов 500мл. Для мануального метода</t>
  </si>
  <si>
    <t>(по 10,0 л в канистрах)</t>
  </si>
  <si>
    <t>(флакон по 150 мл)</t>
  </si>
  <si>
    <t>Hematoxylin,DakoUp to3000test,(1 L)</t>
  </si>
  <si>
    <t>Готовые к использованию Dako реагенты поставляются в закрытых контейнерах, с уникальной конструкцией формы бутыля, доступная только для Dako CoverStainer, скошенный край с тыльной стороны, прозрачной полосой с градуировкой на фронтальной стороне. Специальной крышкой оснащенной отверстиями для трубок помпы Dako CoverStainer.Hematoxylin, Dako, Up to 6000 tests, 1 L.</t>
  </si>
  <si>
    <t>Подсинивающий буфер для автоматической станции окрашиванияDako CoverStainer Link(1л)</t>
  </si>
  <si>
    <t>Подсинивающий буфер для автоматической станции окрашивания Dako CoverStainer LinkUp to 6000 tests, 1 L</t>
  </si>
  <si>
    <t>ТОО "Import MT"</t>
  </si>
  <si>
    <t>ТОО "NODA-MED" Цена</t>
  </si>
  <si>
    <t>ТОО "NODA-MED" Сумма</t>
  </si>
  <si>
    <t>ТОО "ШығысМедТрейд" Цена</t>
  </si>
  <si>
    <t>ТОО "ШығысМедТрейд" Сумма</t>
  </si>
  <si>
    <t>к протоколу 20 от 26.03.2021г.</t>
  </si>
  <si>
    <t>И.о. руководитель ГЗ и ЮС</t>
  </si>
  <si>
    <t>Дулат Э.А.</t>
  </si>
  <si>
    <t xml:space="preserve">Специалист по государственным закупкам </t>
  </si>
  <si>
    <t>Корженко О.О.</t>
  </si>
  <si>
    <t>Юрисконсульт</t>
  </si>
  <si>
    <t>Советов Н.А.</t>
  </si>
  <si>
    <t>ТОО "МЕДТЕХСЕРВИС" Цена</t>
  </si>
  <si>
    <t>ТОО "МЕДТЕХСЕРВИС" Сумма</t>
  </si>
  <si>
    <t>не соответствует п.108 Правил № 1729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</si>
</sst>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2"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9"/>
      <color theme="1"/>
      <name val="Times New Roman"/>
      <family val="1"/>
      <charset val="204"/>
    </font>
    <font>
      <sz val="9"/>
      <color rgb="FF000000"/>
      <name val="Times New Roman"/>
      <family val="1"/>
      <charset val="204"/>
    </font>
    <font>
      <b/>
      <sz val="9"/>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83">
    <xf numFmtId="0" fontId="0" fillId="0" borderId="0" xfId="0"/>
    <xf numFmtId="0" fontId="7" fillId="0" borderId="0" xfId="1" applyFont="1"/>
    <xf numFmtId="0" fontId="8" fillId="0" borderId="2" xfId="1" applyFont="1" applyBorder="1" applyAlignment="1">
      <alignment horizontal="center" vertical="center" wrapText="1"/>
    </xf>
    <xf numFmtId="3" fontId="7" fillId="0" borderId="2" xfId="22" applyNumberFormat="1" applyFont="1" applyFill="1" applyBorder="1" applyAlignment="1">
      <alignment horizontal="right" vertical="top"/>
    </xf>
    <xf numFmtId="0" fontId="7" fillId="0" borderId="0" xfId="1" applyFont="1" applyFill="1"/>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2" xfId="1" applyFont="1" applyBorder="1" applyAlignment="1">
      <alignment horizontal="center" vertical="center"/>
    </xf>
    <xf numFmtId="0" fontId="9" fillId="0" borderId="2" xfId="0" applyFont="1" applyBorder="1" applyAlignment="1">
      <alignment vertical="center" wrapText="1"/>
    </xf>
    <xf numFmtId="0" fontId="10" fillId="0" borderId="2" xfId="0" applyFont="1" applyBorder="1" applyAlignment="1">
      <alignment horizontal="left" vertical="top" wrapText="1"/>
    </xf>
    <xf numFmtId="0" fontId="9" fillId="0" borderId="2" xfId="0" applyFont="1" applyBorder="1" applyAlignment="1">
      <alignment horizontal="center" vertical="center" wrapText="1"/>
    </xf>
    <xf numFmtId="4" fontId="7" fillId="0" borderId="2" xfId="17" applyNumberFormat="1" applyFont="1" applyBorder="1" applyAlignment="1" applyProtection="1">
      <alignment horizontal="right" vertical="center" wrapText="1"/>
    </xf>
    <xf numFmtId="0" fontId="7" fillId="0" borderId="2" xfId="23" applyNumberFormat="1" applyFont="1" applyBorder="1" applyAlignment="1" applyProtection="1">
      <alignment horizontal="center" vertical="center" wrapText="1"/>
    </xf>
    <xf numFmtId="0" fontId="8" fillId="0" borderId="2" xfId="1" applyFont="1" applyBorder="1"/>
    <xf numFmtId="0" fontId="8" fillId="0" borderId="2" xfId="5" applyFont="1" applyFill="1" applyBorder="1" applyAlignment="1">
      <alignment horizontal="left" vertical="top" wrapText="1"/>
    </xf>
    <xf numFmtId="0" fontId="8" fillId="0" borderId="2" xfId="5" applyFont="1" applyFill="1" applyBorder="1" applyAlignment="1">
      <alignment horizontal="center" vertical="top" wrapText="1"/>
    </xf>
    <xf numFmtId="3" fontId="8" fillId="0" borderId="2" xfId="5" applyNumberFormat="1" applyFont="1" applyFill="1" applyBorder="1" applyAlignment="1">
      <alignment horizontal="right" vertical="top" wrapText="1"/>
    </xf>
    <xf numFmtId="4" fontId="8" fillId="0" borderId="2" xfId="5" applyNumberFormat="1" applyFont="1" applyFill="1" applyBorder="1" applyAlignment="1">
      <alignment horizontal="right" vertical="top"/>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43" fontId="8" fillId="0" borderId="2" xfId="22" applyFont="1" applyBorder="1" applyAlignment="1">
      <alignment horizontal="center" vertical="center" wrapText="1"/>
    </xf>
    <xf numFmtId="43" fontId="7" fillId="0" borderId="2" xfId="22" applyFont="1" applyFill="1" applyBorder="1" applyAlignment="1">
      <alignment horizontal="right" vertical="top"/>
    </xf>
    <xf numFmtId="43" fontId="10" fillId="0" borderId="2" xfId="22" applyFont="1" applyBorder="1" applyAlignment="1">
      <alignment horizontal="center" vertical="center" wrapText="1"/>
    </xf>
    <xf numFmtId="43" fontId="8" fillId="0" borderId="2" xfId="22" applyFont="1" applyFill="1" applyBorder="1" applyAlignment="1">
      <alignment horizontal="right" vertical="top" wrapText="1"/>
    </xf>
    <xf numFmtId="43" fontId="7" fillId="0" borderId="0" xfId="22" applyFont="1" applyFill="1" applyBorder="1" applyAlignment="1">
      <alignment horizontal="right" vertical="top" wrapText="1"/>
    </xf>
    <xf numFmtId="0" fontId="7" fillId="0" borderId="2" xfId="1" applyFont="1" applyBorder="1" applyAlignment="1">
      <alignment horizontal="left" vertical="top" wrapText="1"/>
    </xf>
    <xf numFmtId="0" fontId="7" fillId="0" borderId="2" xfId="1" applyFont="1" applyBorder="1" applyAlignment="1">
      <alignment horizontal="left" vertical="center" wrapText="1"/>
    </xf>
    <xf numFmtId="0" fontId="7" fillId="0" borderId="2" xfId="1" applyFont="1" applyBorder="1" applyAlignment="1">
      <alignment horizontal="left" vertical="center"/>
    </xf>
    <xf numFmtId="0" fontId="7" fillId="0" borderId="5" xfId="1" applyFont="1" applyBorder="1" applyAlignment="1">
      <alignment horizontal="center" vertical="center"/>
    </xf>
    <xf numFmtId="0" fontId="7" fillId="0" borderId="3" xfId="1" applyFont="1" applyBorder="1" applyAlignment="1">
      <alignment horizontal="left" vertical="center"/>
    </xf>
    <xf numFmtId="0" fontId="9" fillId="0" borderId="5" xfId="0" applyFont="1" applyBorder="1" applyAlignment="1">
      <alignment horizontal="center" vertical="center" wrapText="1"/>
    </xf>
    <xf numFmtId="0" fontId="10" fillId="0" borderId="2" xfId="0" applyFont="1" applyBorder="1" applyAlignment="1">
      <alignment horizontal="justify" vertical="center"/>
    </xf>
    <xf numFmtId="43" fontId="7" fillId="0" borderId="0" xfId="22" applyFont="1" applyAlignment="1">
      <alignment horizontal="right"/>
    </xf>
    <xf numFmtId="43" fontId="10" fillId="0" borderId="2" xfId="22" applyFont="1" applyBorder="1" applyAlignment="1">
      <alignment horizontal="right" vertical="center" wrapText="1"/>
    </xf>
    <xf numFmtId="43" fontId="7" fillId="0" borderId="2" xfId="22" applyFont="1" applyBorder="1" applyAlignment="1" applyProtection="1">
      <alignment horizontal="right" vertical="center" wrapText="1"/>
    </xf>
    <xf numFmtId="0" fontId="10" fillId="0" borderId="1" xfId="0" applyFont="1" applyBorder="1" applyAlignment="1">
      <alignment horizontal="left" vertical="top" wrapText="1"/>
    </xf>
    <xf numFmtId="0" fontId="7" fillId="2" borderId="2" xfId="0" applyFont="1" applyFill="1" applyBorder="1" applyAlignment="1">
      <alignmen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9" fillId="0" borderId="2" xfId="0" applyFont="1" applyBorder="1" applyAlignment="1">
      <alignment horizontal="justify" vertical="center"/>
    </xf>
    <xf numFmtId="0" fontId="10" fillId="2" borderId="2" xfId="0" applyFont="1" applyFill="1" applyBorder="1" applyAlignment="1">
      <alignment horizontal="justify" vertical="center"/>
    </xf>
    <xf numFmtId="0" fontId="9" fillId="0" borderId="2" xfId="0" applyFont="1" applyBorder="1" applyAlignment="1">
      <alignment horizontal="center" vertical="center"/>
    </xf>
    <xf numFmtId="43" fontId="10" fillId="2" borderId="2" xfId="19" applyFont="1" applyFill="1" applyBorder="1" applyAlignment="1">
      <alignment horizontal="right" vertical="center" wrapText="1"/>
    </xf>
    <xf numFmtId="0" fontId="7" fillId="2" borderId="3" xfId="0" applyFont="1" applyFill="1" applyBorder="1" applyAlignment="1">
      <alignment vertical="center" wrapText="1"/>
    </xf>
    <xf numFmtId="0" fontId="8" fillId="0" borderId="6" xfId="5" applyFont="1" applyFill="1" applyBorder="1" applyAlignment="1">
      <alignment horizontal="left" vertical="top" wrapText="1"/>
    </xf>
    <xf numFmtId="0" fontId="10" fillId="2" borderId="2" xfId="0" applyFont="1" applyFill="1" applyBorder="1" applyAlignment="1">
      <alignment horizontal="justify" vertical="center" wrapText="1"/>
    </xf>
    <xf numFmtId="0" fontId="7" fillId="2" borderId="2" xfId="0" applyFont="1" applyFill="1" applyBorder="1" applyAlignment="1">
      <alignment horizontal="justify" vertical="center"/>
    </xf>
    <xf numFmtId="0" fontId="7" fillId="0" borderId="2" xfId="0" applyFont="1" applyBorder="1" applyAlignment="1">
      <alignment horizontal="center" vertical="center"/>
    </xf>
    <xf numFmtId="43" fontId="7" fillId="2" borderId="2" xfId="19" applyFont="1" applyFill="1" applyBorder="1" applyAlignment="1">
      <alignment horizontal="right" vertical="center" wrapText="1"/>
    </xf>
    <xf numFmtId="4" fontId="8" fillId="0" borderId="2" xfId="22" applyNumberFormat="1" applyFont="1" applyFill="1" applyBorder="1" applyAlignment="1">
      <alignment horizontal="right" vertical="center"/>
    </xf>
    <xf numFmtId="4" fontId="8" fillId="0" borderId="2" xfId="17" applyNumberFormat="1" applyFont="1" applyBorder="1" applyAlignment="1" applyProtection="1">
      <alignment horizontal="right" vertical="center" wrapText="1"/>
    </xf>
    <xf numFmtId="0" fontId="7" fillId="0" borderId="2" xfId="0" applyFont="1" applyBorder="1" applyAlignment="1">
      <alignment horizontal="left" vertical="top" wrapText="1"/>
    </xf>
    <xf numFmtId="0" fontId="10" fillId="2" borderId="7" xfId="0" applyFont="1" applyFill="1" applyBorder="1" applyAlignment="1">
      <alignment horizontal="justify" vertical="center"/>
    </xf>
    <xf numFmtId="0" fontId="7" fillId="2" borderId="2" xfId="0" applyFont="1" applyFill="1" applyBorder="1" applyAlignment="1">
      <alignment wrapText="1"/>
    </xf>
    <xf numFmtId="4" fontId="9" fillId="0" borderId="2" xfId="17" applyNumberFormat="1" applyFont="1" applyBorder="1" applyAlignment="1">
      <alignment horizontal="right" vertical="center" wrapText="1"/>
    </xf>
    <xf numFmtId="4" fontId="7" fillId="0" borderId="2" xfId="17" applyNumberFormat="1" applyFont="1" applyBorder="1" applyAlignment="1">
      <alignment horizontal="right" vertical="center" wrapText="1"/>
    </xf>
    <xf numFmtId="0" fontId="7" fillId="0" borderId="2" xfId="1" applyFont="1" applyBorder="1"/>
    <xf numFmtId="0" fontId="7" fillId="0" borderId="2" xfId="1" applyFont="1" applyFill="1" applyBorder="1"/>
    <xf numFmtId="43" fontId="7" fillId="0" borderId="2" xfId="22" applyFont="1" applyFill="1" applyBorder="1" applyAlignment="1">
      <alignment horizontal="right" vertical="center" wrapText="1"/>
    </xf>
    <xf numFmtId="43" fontId="7" fillId="0" borderId="2" xfId="22" applyFont="1" applyBorder="1" applyAlignment="1">
      <alignment horizontal="right" vertical="center" wrapText="1"/>
    </xf>
    <xf numFmtId="43" fontId="7" fillId="3" borderId="2" xfId="22" applyFont="1" applyFill="1" applyBorder="1" applyAlignment="1">
      <alignment horizontal="right" vertical="center" wrapText="1"/>
    </xf>
    <xf numFmtId="43" fontId="7" fillId="4" borderId="2" xfId="22" applyFont="1" applyFill="1" applyBorder="1" applyAlignment="1">
      <alignment horizontal="right" vertical="center" wrapText="1"/>
    </xf>
    <xf numFmtId="43" fontId="8" fillId="0" borderId="2" xfId="1" applyNumberFormat="1" applyFont="1" applyBorder="1" applyAlignment="1">
      <alignment horizontal="right" wrapText="1"/>
    </xf>
    <xf numFmtId="43" fontId="7" fillId="2" borderId="2" xfId="22" applyFont="1" applyFill="1" applyBorder="1" applyAlignment="1">
      <alignment horizontal="right" vertical="center" wrapText="1"/>
    </xf>
    <xf numFmtId="43" fontId="7" fillId="2" borderId="2" xfId="22" applyFont="1" applyFill="1" applyBorder="1" applyAlignment="1">
      <alignment horizontal="center" vertical="center" wrapText="1"/>
    </xf>
    <xf numFmtId="0" fontId="8" fillId="0" borderId="8"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 xfId="1" applyFont="1" applyBorder="1" applyAlignment="1">
      <alignment horizontal="center"/>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6" xfId="1" applyFont="1" applyBorder="1" applyAlignment="1">
      <alignment horizontal="center" vertical="center"/>
    </xf>
    <xf numFmtId="0" fontId="7" fillId="0" borderId="0" xfId="0" applyFont="1" applyFill="1" applyBorder="1" applyAlignment="1">
      <alignment horizontal="left" vertical="top" wrapText="1"/>
    </xf>
    <xf numFmtId="0" fontId="7" fillId="0" borderId="0" xfId="0" applyFont="1" applyFill="1" applyBorder="1" applyAlignment="1"/>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tabSelected="1" view="pageBreakPreview" zoomScale="90" zoomScaleSheetLayoutView="90" workbookViewId="0">
      <selection activeCell="I41" sqref="I41"/>
    </sheetView>
  </sheetViews>
  <sheetFormatPr defaultColWidth="8.85546875" defaultRowHeight="12" x14ac:dyDescent="0.2"/>
  <cols>
    <col min="1" max="1" width="6.42578125" style="1" customWidth="1"/>
    <col min="2" max="2" width="38.7109375" style="1" customWidth="1"/>
    <col min="3" max="3" width="58.85546875" style="1" customWidth="1"/>
    <col min="4" max="4" width="13.28515625" style="1" customWidth="1"/>
    <col min="5" max="5" width="10.42578125" style="1" customWidth="1"/>
    <col min="6" max="6" width="13.28515625" style="38" customWidth="1"/>
    <col min="7" max="7" width="17.85546875" style="1" customWidth="1"/>
    <col min="8" max="9" width="17.7109375" style="1" customWidth="1"/>
    <col min="10" max="10" width="17.42578125" style="1" customWidth="1"/>
    <col min="11" max="13" width="17.85546875" style="1" customWidth="1"/>
    <col min="14" max="14" width="17.42578125" style="1" customWidth="1"/>
    <col min="15" max="16384" width="8.85546875" style="1"/>
  </cols>
  <sheetData>
    <row r="1" spans="1:14" x14ac:dyDescent="0.2">
      <c r="E1" s="1" t="s">
        <v>0</v>
      </c>
    </row>
    <row r="2" spans="1:14" x14ac:dyDescent="0.2">
      <c r="E2" s="1" t="s">
        <v>85</v>
      </c>
    </row>
    <row r="4" spans="1:14" ht="15.75" customHeight="1" x14ac:dyDescent="0.2">
      <c r="A4" s="73" t="s">
        <v>1</v>
      </c>
      <c r="B4" s="73"/>
      <c r="C4" s="73"/>
      <c r="D4" s="73"/>
      <c r="E4" s="73"/>
      <c r="F4" s="73"/>
      <c r="G4" s="73"/>
    </row>
    <row r="5" spans="1:14" ht="40.5" customHeight="1" x14ac:dyDescent="0.2">
      <c r="A5" s="2" t="s">
        <v>2</v>
      </c>
      <c r="B5" s="2" t="s">
        <v>3</v>
      </c>
      <c r="C5" s="2" t="s">
        <v>9</v>
      </c>
      <c r="D5" s="2" t="s">
        <v>4</v>
      </c>
      <c r="E5" s="2" t="s">
        <v>5</v>
      </c>
      <c r="F5" s="26" t="s">
        <v>6</v>
      </c>
      <c r="G5" s="2" t="s">
        <v>7</v>
      </c>
      <c r="H5" s="71" t="s">
        <v>81</v>
      </c>
      <c r="I5" s="71" t="s">
        <v>82</v>
      </c>
      <c r="J5" s="79" t="s">
        <v>80</v>
      </c>
      <c r="K5" s="71" t="s">
        <v>83</v>
      </c>
      <c r="L5" s="71" t="s">
        <v>84</v>
      </c>
      <c r="M5" s="71" t="s">
        <v>92</v>
      </c>
      <c r="N5" s="71" t="s">
        <v>93</v>
      </c>
    </row>
    <row r="6" spans="1:14" s="4" customFormat="1" ht="15.95" customHeight="1" x14ac:dyDescent="0.2">
      <c r="A6" s="76" t="s">
        <v>42</v>
      </c>
      <c r="B6" s="77"/>
      <c r="C6" s="77"/>
      <c r="D6" s="78"/>
      <c r="E6" s="3"/>
      <c r="F6" s="27"/>
      <c r="G6" s="55">
        <f>SUM(G7:G9)</f>
        <v>1986660</v>
      </c>
      <c r="H6" s="72"/>
      <c r="I6" s="72"/>
      <c r="J6" s="80"/>
      <c r="K6" s="72"/>
      <c r="L6" s="72"/>
      <c r="M6" s="72"/>
      <c r="N6" s="72"/>
    </row>
    <row r="7" spans="1:14" s="4" customFormat="1" ht="86.25" customHeight="1" x14ac:dyDescent="0.2">
      <c r="A7" s="8">
        <v>1</v>
      </c>
      <c r="B7" s="32" t="s">
        <v>35</v>
      </c>
      <c r="C7" s="31" t="s">
        <v>36</v>
      </c>
      <c r="D7" s="11" t="s">
        <v>21</v>
      </c>
      <c r="E7" s="11">
        <v>17</v>
      </c>
      <c r="F7" s="39">
        <v>55020</v>
      </c>
      <c r="G7" s="28">
        <f>E7*F7</f>
        <v>935340</v>
      </c>
      <c r="H7" s="64"/>
      <c r="I7" s="64"/>
      <c r="J7" s="64"/>
      <c r="K7" s="67">
        <v>47715</v>
      </c>
      <c r="L7" s="67">
        <f>E7*K7</f>
        <v>811155</v>
      </c>
      <c r="M7" s="64"/>
      <c r="N7" s="63"/>
    </row>
    <row r="8" spans="1:14" s="4" customFormat="1" ht="60.75" customHeight="1" x14ac:dyDescent="0.2">
      <c r="A8" s="8">
        <v>2</v>
      </c>
      <c r="B8" s="32" t="s">
        <v>37</v>
      </c>
      <c r="C8" s="31" t="s">
        <v>38</v>
      </c>
      <c r="D8" s="34" t="s">
        <v>39</v>
      </c>
      <c r="E8" s="11">
        <v>6</v>
      </c>
      <c r="F8" s="39">
        <v>166700</v>
      </c>
      <c r="G8" s="28">
        <f t="shared" ref="G8:G9" si="0">E8*F8</f>
        <v>1000200</v>
      </c>
      <c r="H8" s="64"/>
      <c r="I8" s="64"/>
      <c r="J8" s="64"/>
      <c r="K8" s="67">
        <v>144570</v>
      </c>
      <c r="L8" s="67">
        <f>E8*K8</f>
        <v>867420</v>
      </c>
      <c r="M8" s="64"/>
      <c r="N8" s="63"/>
    </row>
    <row r="9" spans="1:14" s="4" customFormat="1" ht="144" customHeight="1" x14ac:dyDescent="0.2">
      <c r="A9" s="8">
        <v>3</v>
      </c>
      <c r="B9" s="32" t="s">
        <v>41</v>
      </c>
      <c r="C9" s="31" t="s">
        <v>40</v>
      </c>
      <c r="D9" s="11" t="s">
        <v>19</v>
      </c>
      <c r="E9" s="11">
        <v>3</v>
      </c>
      <c r="F9" s="39">
        <v>17040</v>
      </c>
      <c r="G9" s="28">
        <f t="shared" si="0"/>
        <v>51120</v>
      </c>
      <c r="H9" s="64"/>
      <c r="I9" s="64"/>
      <c r="J9" s="64"/>
      <c r="K9" s="64"/>
      <c r="L9" s="64"/>
      <c r="M9" s="64"/>
      <c r="N9" s="63"/>
    </row>
    <row r="10" spans="1:14" s="4" customFormat="1" ht="15.95" customHeight="1" x14ac:dyDescent="0.2">
      <c r="A10" s="5"/>
      <c r="B10" s="6"/>
      <c r="C10" s="6" t="s">
        <v>31</v>
      </c>
      <c r="D10" s="7"/>
      <c r="E10" s="3"/>
      <c r="F10" s="27"/>
      <c r="G10" s="55">
        <f>SUM(G11:G17)</f>
        <v>2632155</v>
      </c>
      <c r="H10" s="64"/>
      <c r="I10" s="64"/>
      <c r="J10" s="64"/>
      <c r="K10" s="64"/>
      <c r="L10" s="64"/>
      <c r="M10" s="64"/>
      <c r="N10" s="63"/>
    </row>
    <row r="11" spans="1:14" s="4" customFormat="1" ht="127.5" customHeight="1" x14ac:dyDescent="0.2">
      <c r="A11" s="8">
        <v>4</v>
      </c>
      <c r="B11" s="9" t="s">
        <v>13</v>
      </c>
      <c r="C11" s="10" t="s">
        <v>23</v>
      </c>
      <c r="D11" s="11" t="s">
        <v>10</v>
      </c>
      <c r="E11" s="11">
        <v>12</v>
      </c>
      <c r="F11" s="39">
        <v>40200</v>
      </c>
      <c r="G11" s="12">
        <f t="shared" ref="G11:G17" si="1">F11*E11</f>
        <v>482400</v>
      </c>
      <c r="H11" s="64"/>
      <c r="I11" s="64"/>
      <c r="J11" s="64"/>
      <c r="K11" s="67">
        <v>40200</v>
      </c>
      <c r="L11" s="67">
        <f>E11*K11</f>
        <v>482400</v>
      </c>
      <c r="M11" s="64"/>
      <c r="N11" s="63"/>
    </row>
    <row r="12" spans="1:14" s="4" customFormat="1" ht="132.75" customHeight="1" x14ac:dyDescent="0.2">
      <c r="A12" s="8">
        <v>5</v>
      </c>
      <c r="B12" s="9" t="s">
        <v>14</v>
      </c>
      <c r="C12" s="10" t="s">
        <v>24</v>
      </c>
      <c r="D12" s="11" t="s">
        <v>10</v>
      </c>
      <c r="E12" s="11">
        <v>7</v>
      </c>
      <c r="F12" s="39">
        <v>30300</v>
      </c>
      <c r="G12" s="12">
        <f t="shared" si="1"/>
        <v>212100</v>
      </c>
      <c r="H12" s="64"/>
      <c r="I12" s="64"/>
      <c r="J12" s="64"/>
      <c r="K12" s="67">
        <v>30300</v>
      </c>
      <c r="L12" s="67">
        <f>E12*K12</f>
        <v>212100</v>
      </c>
      <c r="M12" s="64"/>
      <c r="N12" s="63"/>
    </row>
    <row r="13" spans="1:14" s="4" customFormat="1" ht="129" customHeight="1" x14ac:dyDescent="0.2">
      <c r="A13" s="8">
        <v>6</v>
      </c>
      <c r="B13" s="9" t="s">
        <v>15</v>
      </c>
      <c r="C13" s="10" t="s">
        <v>25</v>
      </c>
      <c r="D13" s="11" t="s">
        <v>10</v>
      </c>
      <c r="E13" s="11">
        <v>6</v>
      </c>
      <c r="F13" s="39">
        <v>38650</v>
      </c>
      <c r="G13" s="12">
        <f t="shared" si="1"/>
        <v>231900</v>
      </c>
      <c r="H13" s="64"/>
      <c r="I13" s="64"/>
      <c r="J13" s="64"/>
      <c r="K13" s="67">
        <v>38650</v>
      </c>
      <c r="L13" s="67">
        <f t="shared" ref="L13:L15" si="2">E13*K13</f>
        <v>231900</v>
      </c>
      <c r="M13" s="64"/>
      <c r="N13" s="63"/>
    </row>
    <row r="14" spans="1:14" s="4" customFormat="1" ht="129" customHeight="1" x14ac:dyDescent="0.2">
      <c r="A14" s="8">
        <v>7</v>
      </c>
      <c r="B14" s="9" t="s">
        <v>16</v>
      </c>
      <c r="C14" s="10" t="s">
        <v>26</v>
      </c>
      <c r="D14" s="11" t="s">
        <v>10</v>
      </c>
      <c r="E14" s="11">
        <v>3</v>
      </c>
      <c r="F14" s="39">
        <v>30300</v>
      </c>
      <c r="G14" s="12">
        <f t="shared" si="1"/>
        <v>90900</v>
      </c>
      <c r="H14" s="64"/>
      <c r="I14" s="64"/>
      <c r="J14" s="64"/>
      <c r="K14" s="67">
        <v>30300</v>
      </c>
      <c r="L14" s="67">
        <f t="shared" si="2"/>
        <v>90900</v>
      </c>
      <c r="M14" s="64"/>
      <c r="N14" s="63"/>
    </row>
    <row r="15" spans="1:14" s="4" customFormat="1" ht="127.5" customHeight="1" x14ac:dyDescent="0.2">
      <c r="A15" s="8">
        <v>8</v>
      </c>
      <c r="B15" s="9" t="s">
        <v>17</v>
      </c>
      <c r="C15" s="10" t="s">
        <v>27</v>
      </c>
      <c r="D15" s="11" t="s">
        <v>10</v>
      </c>
      <c r="E15" s="11">
        <v>3</v>
      </c>
      <c r="F15" s="39">
        <v>18410</v>
      </c>
      <c r="G15" s="12">
        <f t="shared" si="1"/>
        <v>55230</v>
      </c>
      <c r="H15" s="64"/>
      <c r="I15" s="64"/>
      <c r="J15" s="64"/>
      <c r="K15" s="67">
        <v>18410</v>
      </c>
      <c r="L15" s="67">
        <f t="shared" si="2"/>
        <v>55230</v>
      </c>
      <c r="M15" s="64"/>
      <c r="N15" s="63"/>
    </row>
    <row r="16" spans="1:14" s="4" customFormat="1" ht="129" customHeight="1" x14ac:dyDescent="0.2">
      <c r="A16" s="8">
        <v>9</v>
      </c>
      <c r="B16" s="9" t="s">
        <v>34</v>
      </c>
      <c r="C16" s="10" t="s">
        <v>28</v>
      </c>
      <c r="D16" s="11" t="s">
        <v>10</v>
      </c>
      <c r="E16" s="11">
        <v>3</v>
      </c>
      <c r="F16" s="39">
        <v>22595</v>
      </c>
      <c r="G16" s="12">
        <f t="shared" si="1"/>
        <v>67785</v>
      </c>
      <c r="H16" s="64"/>
      <c r="I16" s="64"/>
      <c r="J16" s="64"/>
      <c r="K16" s="64"/>
      <c r="L16" s="64"/>
      <c r="M16" s="64"/>
      <c r="N16" s="63"/>
    </row>
    <row r="17" spans="1:14" s="4" customFormat="1" ht="94.5" customHeight="1" x14ac:dyDescent="0.2">
      <c r="A17" s="8">
        <v>10</v>
      </c>
      <c r="B17" s="9" t="s">
        <v>18</v>
      </c>
      <c r="C17" s="10" t="s">
        <v>29</v>
      </c>
      <c r="D17" s="11" t="s">
        <v>19</v>
      </c>
      <c r="E17" s="11">
        <v>37</v>
      </c>
      <c r="F17" s="39">
        <v>40320</v>
      </c>
      <c r="G17" s="12">
        <f t="shared" si="1"/>
        <v>1491840</v>
      </c>
      <c r="H17" s="64"/>
      <c r="I17" s="64"/>
      <c r="J17" s="64"/>
      <c r="K17" s="67">
        <v>40320</v>
      </c>
      <c r="L17" s="67">
        <f>E17*K17</f>
        <v>1491840</v>
      </c>
      <c r="M17" s="64"/>
      <c r="N17" s="63"/>
    </row>
    <row r="18" spans="1:14" s="4" customFormat="1" ht="15.95" customHeight="1" x14ac:dyDescent="0.2">
      <c r="A18" s="8"/>
      <c r="B18" s="74" t="s">
        <v>30</v>
      </c>
      <c r="C18" s="75"/>
      <c r="D18" s="13"/>
      <c r="E18" s="11"/>
      <c r="F18" s="40"/>
      <c r="G18" s="56">
        <f>SUM(G19:G20)</f>
        <v>1199100</v>
      </c>
      <c r="H18" s="64"/>
      <c r="I18" s="64"/>
      <c r="J18" s="64"/>
      <c r="K18" s="64"/>
      <c r="L18" s="64"/>
      <c r="M18" s="64"/>
      <c r="N18" s="63"/>
    </row>
    <row r="19" spans="1:14" s="4" customFormat="1" ht="108" customHeight="1" x14ac:dyDescent="0.2">
      <c r="A19" s="8">
        <v>11</v>
      </c>
      <c r="B19" s="9" t="s">
        <v>20</v>
      </c>
      <c r="C19" s="10" t="s">
        <v>32</v>
      </c>
      <c r="D19" s="11" t="s">
        <v>21</v>
      </c>
      <c r="E19" s="11">
        <v>18</v>
      </c>
      <c r="F19" s="39">
        <v>45700</v>
      </c>
      <c r="G19" s="12">
        <f>E19*F19</f>
        <v>822600</v>
      </c>
      <c r="H19" s="64"/>
      <c r="I19" s="64"/>
      <c r="J19" s="64"/>
      <c r="K19" s="64"/>
      <c r="L19" s="64"/>
      <c r="M19" s="67">
        <v>45700</v>
      </c>
      <c r="N19" s="67">
        <f>E19*M19</f>
        <v>822600</v>
      </c>
    </row>
    <row r="20" spans="1:14" ht="165" customHeight="1" x14ac:dyDescent="0.2">
      <c r="A20" s="8">
        <v>12</v>
      </c>
      <c r="B20" s="9" t="s">
        <v>22</v>
      </c>
      <c r="C20" s="10" t="s">
        <v>33</v>
      </c>
      <c r="D20" s="11" t="s">
        <v>10</v>
      </c>
      <c r="E20" s="11">
        <v>3</v>
      </c>
      <c r="F20" s="39">
        <v>125500</v>
      </c>
      <c r="G20" s="12">
        <f t="shared" ref="G20" si="3">E20*F20</f>
        <v>376500</v>
      </c>
      <c r="H20" s="65"/>
      <c r="I20" s="65"/>
      <c r="J20" s="65"/>
      <c r="K20" s="65"/>
      <c r="L20" s="65"/>
      <c r="M20" s="67">
        <v>125500</v>
      </c>
      <c r="N20" s="67">
        <f>E20*M20</f>
        <v>376500</v>
      </c>
    </row>
    <row r="21" spans="1:14" ht="18.75" customHeight="1" x14ac:dyDescent="0.2">
      <c r="A21" s="76" t="s">
        <v>43</v>
      </c>
      <c r="B21" s="77"/>
      <c r="C21" s="77"/>
      <c r="D21" s="78"/>
      <c r="E21" s="11"/>
      <c r="F21" s="39"/>
      <c r="G21" s="56">
        <f>SUM(G22:G31)</f>
        <v>1529680</v>
      </c>
      <c r="H21" s="65"/>
      <c r="I21" s="65"/>
      <c r="J21" s="65"/>
      <c r="K21" s="65"/>
      <c r="L21" s="65"/>
      <c r="M21" s="65"/>
      <c r="N21" s="62"/>
    </row>
    <row r="22" spans="1:14" ht="116.25" customHeight="1" x14ac:dyDescent="0.2">
      <c r="A22" s="8">
        <v>13</v>
      </c>
      <c r="B22" s="33" t="s">
        <v>44</v>
      </c>
      <c r="C22" s="31" t="s">
        <v>45</v>
      </c>
      <c r="D22" s="11" t="s">
        <v>10</v>
      </c>
      <c r="E22" s="11">
        <v>7</v>
      </c>
      <c r="F22" s="39">
        <v>8959</v>
      </c>
      <c r="G22" s="12">
        <f>F22*E22</f>
        <v>62713</v>
      </c>
      <c r="H22" s="65"/>
      <c r="I22" s="65"/>
      <c r="J22" s="65"/>
      <c r="K22" s="65"/>
      <c r="L22" s="65"/>
      <c r="M22" s="65"/>
      <c r="N22" s="62"/>
    </row>
    <row r="23" spans="1:14" ht="36.75" customHeight="1" x14ac:dyDescent="0.2">
      <c r="A23" s="8">
        <v>14</v>
      </c>
      <c r="B23" s="35" t="s">
        <v>46</v>
      </c>
      <c r="C23" s="37" t="s">
        <v>47</v>
      </c>
      <c r="D23" s="36" t="s">
        <v>10</v>
      </c>
      <c r="E23" s="11">
        <v>10</v>
      </c>
      <c r="F23" s="39">
        <v>1750</v>
      </c>
      <c r="G23" s="12">
        <f t="shared" ref="G23:G31" si="4">F23*E23</f>
        <v>17500</v>
      </c>
      <c r="H23" s="65"/>
      <c r="I23" s="65"/>
      <c r="J23" s="65"/>
      <c r="K23" s="65"/>
      <c r="L23" s="65"/>
      <c r="M23" s="65"/>
      <c r="N23" s="62"/>
    </row>
    <row r="24" spans="1:14" ht="36.75" customHeight="1" x14ac:dyDescent="0.2">
      <c r="A24" s="8">
        <v>15</v>
      </c>
      <c r="B24" s="32" t="s">
        <v>48</v>
      </c>
      <c r="C24" s="32" t="s">
        <v>48</v>
      </c>
      <c r="D24" s="11" t="s">
        <v>39</v>
      </c>
      <c r="E24" s="11">
        <v>5</v>
      </c>
      <c r="F24" s="39">
        <v>36000</v>
      </c>
      <c r="G24" s="12">
        <f t="shared" si="4"/>
        <v>180000</v>
      </c>
      <c r="H24" s="65"/>
      <c r="I24" s="65"/>
      <c r="J24" s="65"/>
      <c r="K24" s="65"/>
      <c r="L24" s="65"/>
      <c r="M24" s="65"/>
      <c r="N24" s="62"/>
    </row>
    <row r="25" spans="1:14" ht="36.75" customHeight="1" x14ac:dyDescent="0.2">
      <c r="A25" s="8">
        <v>16</v>
      </c>
      <c r="B25" s="33" t="s">
        <v>49</v>
      </c>
      <c r="C25" s="33" t="s">
        <v>49</v>
      </c>
      <c r="D25" s="11" t="s">
        <v>39</v>
      </c>
      <c r="E25" s="11">
        <v>5</v>
      </c>
      <c r="F25" s="39">
        <v>201840</v>
      </c>
      <c r="G25" s="12">
        <f t="shared" si="4"/>
        <v>1009200</v>
      </c>
      <c r="H25" s="65"/>
      <c r="I25" s="65"/>
      <c r="J25" s="65"/>
      <c r="K25" s="65"/>
      <c r="L25" s="65"/>
      <c r="M25" s="65"/>
      <c r="N25" s="62"/>
    </row>
    <row r="26" spans="1:14" ht="25.5" customHeight="1" x14ac:dyDescent="0.2">
      <c r="A26" s="8">
        <v>17</v>
      </c>
      <c r="B26" s="33" t="s">
        <v>50</v>
      </c>
      <c r="C26" s="41" t="s">
        <v>51</v>
      </c>
      <c r="D26" s="11" t="s">
        <v>39</v>
      </c>
      <c r="E26" s="11">
        <v>15</v>
      </c>
      <c r="F26" s="39">
        <v>8080</v>
      </c>
      <c r="G26" s="12">
        <f t="shared" si="4"/>
        <v>121200</v>
      </c>
      <c r="H26" s="65"/>
      <c r="I26" s="65"/>
      <c r="J26" s="65"/>
      <c r="K26" s="65"/>
      <c r="L26" s="65"/>
      <c r="M26" s="65"/>
      <c r="N26" s="62"/>
    </row>
    <row r="27" spans="1:14" ht="18" customHeight="1" x14ac:dyDescent="0.2">
      <c r="A27" s="8">
        <v>18</v>
      </c>
      <c r="B27" s="42" t="s">
        <v>52</v>
      </c>
      <c r="C27" s="45" t="s">
        <v>53</v>
      </c>
      <c r="D27" s="36" t="s">
        <v>39</v>
      </c>
      <c r="E27" s="11">
        <v>3</v>
      </c>
      <c r="F27" s="39">
        <v>4180</v>
      </c>
      <c r="G27" s="12">
        <f t="shared" si="4"/>
        <v>12540</v>
      </c>
      <c r="H27" s="65"/>
      <c r="I27" s="65"/>
      <c r="J27" s="65"/>
      <c r="K27" s="65"/>
      <c r="L27" s="65"/>
      <c r="M27" s="65"/>
      <c r="N27" s="62"/>
    </row>
    <row r="28" spans="1:14" ht="18" customHeight="1" x14ac:dyDescent="0.2">
      <c r="A28" s="8">
        <v>19</v>
      </c>
      <c r="B28" s="43" t="s">
        <v>54</v>
      </c>
      <c r="C28" s="46" t="s">
        <v>60</v>
      </c>
      <c r="D28" s="44" t="s">
        <v>58</v>
      </c>
      <c r="E28" s="47">
        <v>5</v>
      </c>
      <c r="F28" s="48">
        <v>4200</v>
      </c>
      <c r="G28" s="12">
        <f t="shared" si="4"/>
        <v>21000</v>
      </c>
      <c r="H28" s="65"/>
      <c r="I28" s="65"/>
      <c r="J28" s="65"/>
      <c r="K28" s="65"/>
      <c r="L28" s="65"/>
      <c r="M28" s="65"/>
      <c r="N28" s="62"/>
    </row>
    <row r="29" spans="1:14" ht="19.5" customHeight="1" x14ac:dyDescent="0.2">
      <c r="A29" s="8">
        <v>20</v>
      </c>
      <c r="B29" s="43" t="s">
        <v>55</v>
      </c>
      <c r="C29" s="46" t="s">
        <v>61</v>
      </c>
      <c r="D29" s="44" t="s">
        <v>19</v>
      </c>
      <c r="E29" s="47">
        <v>1</v>
      </c>
      <c r="F29" s="48">
        <v>3527</v>
      </c>
      <c r="G29" s="12">
        <f t="shared" si="4"/>
        <v>3527</v>
      </c>
      <c r="H29" s="65"/>
      <c r="I29" s="65"/>
      <c r="J29" s="65"/>
      <c r="K29" s="65"/>
      <c r="L29" s="65"/>
      <c r="M29" s="65"/>
      <c r="N29" s="62"/>
    </row>
    <row r="30" spans="1:14" ht="18" customHeight="1" x14ac:dyDescent="0.2">
      <c r="A30" s="8">
        <v>21</v>
      </c>
      <c r="B30" s="43" t="s">
        <v>56</v>
      </c>
      <c r="C30" s="46" t="s">
        <v>60</v>
      </c>
      <c r="D30" s="44" t="s">
        <v>59</v>
      </c>
      <c r="E30" s="47">
        <v>50</v>
      </c>
      <c r="F30" s="48">
        <v>1020</v>
      </c>
      <c r="G30" s="12">
        <f t="shared" si="4"/>
        <v>51000</v>
      </c>
      <c r="H30" s="65"/>
      <c r="I30" s="65"/>
      <c r="J30" s="65"/>
      <c r="K30" s="65"/>
      <c r="L30" s="65"/>
      <c r="M30" s="65"/>
      <c r="N30" s="62"/>
    </row>
    <row r="31" spans="1:14" ht="18.75" customHeight="1" x14ac:dyDescent="0.2">
      <c r="A31" s="8">
        <v>22</v>
      </c>
      <c r="B31" s="43" t="s">
        <v>57</v>
      </c>
      <c r="C31" s="46" t="s">
        <v>60</v>
      </c>
      <c r="D31" s="44" t="s">
        <v>59</v>
      </c>
      <c r="E31" s="47">
        <v>50</v>
      </c>
      <c r="F31" s="48">
        <v>1020</v>
      </c>
      <c r="G31" s="12">
        <f t="shared" si="4"/>
        <v>51000</v>
      </c>
      <c r="H31" s="65"/>
      <c r="I31" s="65"/>
      <c r="J31" s="65"/>
      <c r="K31" s="65"/>
      <c r="L31" s="65"/>
      <c r="M31" s="65"/>
      <c r="N31" s="62"/>
    </row>
    <row r="32" spans="1:14" ht="18.75" customHeight="1" x14ac:dyDescent="0.2">
      <c r="A32" s="76" t="s">
        <v>62</v>
      </c>
      <c r="B32" s="77"/>
      <c r="C32" s="77"/>
      <c r="D32" s="78"/>
      <c r="E32" s="47"/>
      <c r="F32" s="48"/>
      <c r="G32" s="56">
        <f>SUM(G33:G40)</f>
        <v>4610650</v>
      </c>
      <c r="H32" s="65"/>
      <c r="I32" s="65"/>
      <c r="J32" s="65"/>
      <c r="K32" s="65"/>
      <c r="L32" s="65"/>
      <c r="M32" s="65"/>
      <c r="N32" s="62"/>
    </row>
    <row r="33" spans="1:14" ht="18.75" customHeight="1" x14ac:dyDescent="0.2">
      <c r="A33" s="8">
        <v>23</v>
      </c>
      <c r="B33" s="49" t="s">
        <v>63</v>
      </c>
      <c r="C33" s="37" t="s">
        <v>66</v>
      </c>
      <c r="D33" s="34" t="s">
        <v>69</v>
      </c>
      <c r="E33" s="47">
        <v>5</v>
      </c>
      <c r="F33" s="48">
        <v>53300</v>
      </c>
      <c r="G33" s="12">
        <f>E33*F33</f>
        <v>266500</v>
      </c>
      <c r="H33" s="65"/>
      <c r="I33" s="65"/>
      <c r="J33" s="65"/>
      <c r="K33" s="65"/>
      <c r="L33" s="65"/>
      <c r="M33" s="65"/>
      <c r="N33" s="62"/>
    </row>
    <row r="34" spans="1:14" ht="18.75" customHeight="1" x14ac:dyDescent="0.2">
      <c r="A34" s="8">
        <v>24</v>
      </c>
      <c r="B34" s="49" t="s">
        <v>64</v>
      </c>
      <c r="C34" s="37" t="s">
        <v>67</v>
      </c>
      <c r="D34" s="34" t="s">
        <v>69</v>
      </c>
      <c r="E34" s="47">
        <v>5</v>
      </c>
      <c r="F34" s="48">
        <v>37700</v>
      </c>
      <c r="G34" s="12">
        <f t="shared" ref="G34:G40" si="5">E34*F34</f>
        <v>188500</v>
      </c>
      <c r="H34" s="65"/>
      <c r="I34" s="65"/>
      <c r="J34" s="65"/>
      <c r="K34" s="65"/>
      <c r="L34" s="65"/>
      <c r="M34" s="65"/>
      <c r="N34" s="62"/>
    </row>
    <row r="35" spans="1:14" ht="18.75" customHeight="1" x14ac:dyDescent="0.2">
      <c r="A35" s="8">
        <v>25</v>
      </c>
      <c r="B35" s="49" t="s">
        <v>65</v>
      </c>
      <c r="C35" s="37" t="s">
        <v>68</v>
      </c>
      <c r="D35" s="34" t="s">
        <v>69</v>
      </c>
      <c r="E35" s="47">
        <v>5</v>
      </c>
      <c r="F35" s="48">
        <v>45200</v>
      </c>
      <c r="G35" s="12">
        <f t="shared" si="5"/>
        <v>226000</v>
      </c>
      <c r="H35" s="65"/>
      <c r="I35" s="65"/>
      <c r="J35" s="65"/>
      <c r="K35" s="65"/>
      <c r="L35" s="65"/>
      <c r="M35" s="65"/>
      <c r="N35" s="62"/>
    </row>
    <row r="36" spans="1:14" ht="23.25" customHeight="1" x14ac:dyDescent="0.2">
      <c r="A36" s="8">
        <v>26</v>
      </c>
      <c r="B36" s="43" t="s">
        <v>70</v>
      </c>
      <c r="C36" s="51" t="s">
        <v>73</v>
      </c>
      <c r="D36" s="44" t="s">
        <v>19</v>
      </c>
      <c r="E36" s="47">
        <v>3</v>
      </c>
      <c r="F36" s="48">
        <v>18000</v>
      </c>
      <c r="G36" s="12">
        <f t="shared" si="5"/>
        <v>54000</v>
      </c>
      <c r="H36" s="70" t="s">
        <v>94</v>
      </c>
      <c r="I36" s="69"/>
      <c r="J36" s="65"/>
      <c r="K36" s="65"/>
      <c r="L36" s="65"/>
      <c r="M36" s="65"/>
      <c r="N36" s="62"/>
    </row>
    <row r="37" spans="1:14" ht="18.75" customHeight="1" x14ac:dyDescent="0.2">
      <c r="A37" s="8">
        <v>27</v>
      </c>
      <c r="B37" s="43" t="s">
        <v>71</v>
      </c>
      <c r="C37" s="52" t="s">
        <v>74</v>
      </c>
      <c r="D37" s="44" t="s">
        <v>58</v>
      </c>
      <c r="E37" s="53">
        <v>450</v>
      </c>
      <c r="F37" s="54">
        <v>2350</v>
      </c>
      <c r="G37" s="12">
        <f t="shared" si="5"/>
        <v>1057500</v>
      </c>
      <c r="H37" s="66">
        <v>1450</v>
      </c>
      <c r="I37" s="66">
        <f>E37*H37</f>
        <v>652500</v>
      </c>
      <c r="J37" s="65">
        <v>1710</v>
      </c>
      <c r="K37" s="65"/>
      <c r="L37" s="65"/>
      <c r="M37" s="65"/>
      <c r="N37" s="62"/>
    </row>
    <row r="38" spans="1:14" ht="18.75" customHeight="1" x14ac:dyDescent="0.2">
      <c r="A38" s="8">
        <v>28</v>
      </c>
      <c r="B38" s="43" t="s">
        <v>72</v>
      </c>
      <c r="C38" s="46" t="s">
        <v>75</v>
      </c>
      <c r="D38" s="44" t="s">
        <v>19</v>
      </c>
      <c r="E38" s="47">
        <v>2</v>
      </c>
      <c r="F38" s="54">
        <v>3000</v>
      </c>
      <c r="G38" s="12">
        <f t="shared" si="5"/>
        <v>6000</v>
      </c>
      <c r="H38" s="65"/>
      <c r="I38" s="65"/>
      <c r="J38" s="65"/>
      <c r="K38" s="65"/>
      <c r="L38" s="65"/>
      <c r="M38" s="65"/>
      <c r="N38" s="62"/>
    </row>
    <row r="39" spans="1:14" ht="72.75" customHeight="1" x14ac:dyDescent="0.2">
      <c r="A39" s="8">
        <v>29</v>
      </c>
      <c r="B39" s="43" t="s">
        <v>76</v>
      </c>
      <c r="C39" s="57" t="s">
        <v>77</v>
      </c>
      <c r="D39" s="44" t="s">
        <v>19</v>
      </c>
      <c r="E39" s="47">
        <v>6</v>
      </c>
      <c r="F39" s="60">
        <v>213150</v>
      </c>
      <c r="G39" s="12">
        <f t="shared" si="5"/>
        <v>1278900</v>
      </c>
      <c r="H39" s="65"/>
      <c r="I39" s="65"/>
      <c r="J39" s="65"/>
      <c r="K39" s="65"/>
      <c r="L39" s="65"/>
      <c r="M39" s="65"/>
      <c r="N39" s="62"/>
    </row>
    <row r="40" spans="1:14" ht="25.5" customHeight="1" x14ac:dyDescent="0.2">
      <c r="A40" s="8">
        <v>30</v>
      </c>
      <c r="B40" s="59" t="s">
        <v>78</v>
      </c>
      <c r="C40" s="58" t="s">
        <v>79</v>
      </c>
      <c r="D40" s="44" t="s">
        <v>19</v>
      </c>
      <c r="E40" s="53">
        <v>10</v>
      </c>
      <c r="F40" s="61">
        <v>153325</v>
      </c>
      <c r="G40" s="12">
        <f t="shared" si="5"/>
        <v>1533250</v>
      </c>
      <c r="H40" s="65"/>
      <c r="I40" s="65"/>
      <c r="J40" s="65"/>
      <c r="K40" s="65"/>
      <c r="L40" s="65"/>
      <c r="M40" s="65"/>
      <c r="N40" s="62"/>
    </row>
    <row r="41" spans="1:14" s="19" customFormat="1" ht="13.5" customHeight="1" x14ac:dyDescent="0.2">
      <c r="A41" s="14"/>
      <c r="B41" s="15" t="s">
        <v>11</v>
      </c>
      <c r="C41" s="50"/>
      <c r="D41" s="16"/>
      <c r="E41" s="17"/>
      <c r="F41" s="29"/>
      <c r="G41" s="18">
        <f>G6+G10+G18+G21+G32</f>
        <v>11958245</v>
      </c>
      <c r="H41" s="14"/>
      <c r="I41" s="68">
        <f>I36+I37</f>
        <v>652500</v>
      </c>
      <c r="J41" s="14"/>
      <c r="K41" s="14"/>
      <c r="L41" s="68">
        <f>L7+L8+L11+L12+L13+L14+L15+L17</f>
        <v>4242945</v>
      </c>
      <c r="M41" s="14"/>
      <c r="N41" s="68">
        <f>N19+N20</f>
        <v>1199100</v>
      </c>
    </row>
    <row r="42" spans="1:14" ht="26.45" customHeight="1" x14ac:dyDescent="0.2">
      <c r="A42" s="20"/>
      <c r="B42" s="21"/>
      <c r="C42" s="21"/>
      <c r="D42" s="22"/>
      <c r="E42" s="23"/>
      <c r="F42" s="30"/>
      <c r="G42" s="24"/>
    </row>
    <row r="43" spans="1:14" x14ac:dyDescent="0.2">
      <c r="A43" s="82" t="s">
        <v>8</v>
      </c>
      <c r="B43" s="82"/>
      <c r="C43" s="82"/>
      <c r="D43" s="82"/>
      <c r="E43" s="82"/>
      <c r="F43" s="82"/>
      <c r="G43" s="82"/>
    </row>
    <row r="44" spans="1:14" s="25" customFormat="1" ht="53.25" customHeight="1" x14ac:dyDescent="0.2">
      <c r="A44" s="81" t="s">
        <v>12</v>
      </c>
      <c r="B44" s="81"/>
      <c r="C44" s="81"/>
      <c r="D44" s="81"/>
      <c r="E44" s="81"/>
      <c r="F44" s="81"/>
      <c r="G44" s="81"/>
    </row>
    <row r="45" spans="1:14" x14ac:dyDescent="0.2">
      <c r="A45" s="1" t="s">
        <v>86</v>
      </c>
      <c r="F45" s="1"/>
      <c r="G45" s="1" t="s">
        <v>87</v>
      </c>
    </row>
    <row r="46" spans="1:14" x14ac:dyDescent="0.2">
      <c r="F46" s="1"/>
    </row>
    <row r="47" spans="1:14" x14ac:dyDescent="0.2">
      <c r="A47" s="1" t="s">
        <v>88</v>
      </c>
      <c r="F47" s="1"/>
      <c r="G47" s="1" t="s">
        <v>89</v>
      </c>
    </row>
    <row r="48" spans="1:14" x14ac:dyDescent="0.2">
      <c r="F48" s="1"/>
    </row>
    <row r="49" spans="1:7" x14ac:dyDescent="0.2">
      <c r="A49" s="1" t="s">
        <v>90</v>
      </c>
      <c r="F49" s="1"/>
      <c r="G49" s="1" t="s">
        <v>91</v>
      </c>
    </row>
  </sheetData>
  <mergeCells count="14">
    <mergeCell ref="A21:D21"/>
    <mergeCell ref="H5:H6"/>
    <mergeCell ref="J5:J6"/>
    <mergeCell ref="K5:K6"/>
    <mergeCell ref="A44:G44"/>
    <mergeCell ref="A43:G43"/>
    <mergeCell ref="A32:D32"/>
    <mergeCell ref="I5:I6"/>
    <mergeCell ref="M5:M6"/>
    <mergeCell ref="L5:L6"/>
    <mergeCell ref="N5:N6"/>
    <mergeCell ref="A4:G4"/>
    <mergeCell ref="B18:C18"/>
    <mergeCell ref="A6:D6"/>
  </mergeCells>
  <pageMargins left="0.70866141732283472" right="0.70866141732283472" top="0.74803149606299213" bottom="0.74803149606299213" header="0.31496062992125984" footer="0.31496062992125984"/>
  <pageSetup paperSize="9" scale="4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реагенты</vt:lpstr>
      <vt:lpstr>реагенты!Область_печати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2021-03-26T05:13:19Z</cp:lastPrinted>
  <dcterms:created xsi:type="dcterms:W3CDTF">2019-03-11T10:08:28Z</dcterms:created>
  <dcterms:modified xsi:type="dcterms:W3CDTF">2021-03-26T05:14:09Z</dcterms:modified>
</cp:coreProperties>
</file>