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мал\Desktop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ИМН'!$A$1:$M$70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49" i="1" l="1"/>
  <c r="G23" i="1" l="1"/>
  <c r="G24" i="1"/>
  <c r="F44" i="1" l="1"/>
  <c r="F43" i="1"/>
  <c r="G43" i="1" s="1"/>
  <c r="F42" i="1"/>
  <c r="G44" i="1"/>
  <c r="G42" i="1"/>
  <c r="G48" i="1"/>
  <c r="G47" i="1"/>
  <c r="G46" i="1"/>
  <c r="G40" i="1"/>
  <c r="G41" i="1"/>
  <c r="G45" i="1"/>
  <c r="G39" i="1"/>
  <c r="G38" i="1"/>
  <c r="G37" i="1"/>
  <c r="G36" i="1"/>
  <c r="G35" i="1"/>
  <c r="G34" i="1"/>
  <c r="G33" i="1"/>
  <c r="G32" i="1"/>
  <c r="G28" i="1"/>
  <c r="G29" i="1"/>
  <c r="G30" i="1"/>
  <c r="G31" i="1"/>
  <c r="G27" i="1"/>
  <c r="G26" i="1"/>
  <c r="G25" i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16" i="1"/>
  <c r="G16" i="1" s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<sst xmlns="http://schemas.openxmlformats.org/spreadsheetml/2006/main" count="162" uniqueCount="110">
  <si>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</si>
  <si>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</si>
  <si>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</si>
  <si>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</si>
  <si>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</si>
  <si>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</si>
  <si>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</si>
  <si>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</si>
  <si>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</si>
  <si>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</si>
  <si>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</si>
  <si>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</si>
  <si>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</si>
  <si>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</si>
  <si>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</si>
  <si>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</si>
  <si>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</si>
  <si>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</si>
  <si>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</si>
  <si>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</si>
  <si>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</si>
  <si>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Бейсенова С.А.</t>
  </si>
  <si>
    <t>Мукажанов А.Т.</t>
  </si>
  <si>
    <t>Описание лекарственного средства и медицинского изделия (краткая характеристика)</t>
  </si>
  <si>
    <t>Провизор</t>
  </si>
  <si>
    <t>Темиржанова Л.Р.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</si>
  <si>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</si>
  <si>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</si>
  <si>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Аспирационная/промывочная  трубка, 5 мм</t>
  </si>
  <si>
    <t>Медицинские изделия</t>
  </si>
  <si>
    <t>A5798 Аспирационная/промывочная трубка, 5 мм</t>
  </si>
  <si>
    <t>штука</t>
  </si>
  <si>
    <t>Биопсийные касеты</t>
  </si>
  <si>
    <t>Биопсийные касеты (500 шт в упаковке размером 0,9 мм)</t>
  </si>
  <si>
    <t>упаковка</t>
  </si>
  <si>
    <t>Биопсийные прокладки</t>
  </si>
  <si>
    <t>Биопсийные прокладки (500 шт в упаковке)</t>
  </si>
  <si>
    <t>Бумага фильтровальная</t>
  </si>
  <si>
    <t>Бумага фильтровальная беззольная</t>
  </si>
  <si>
    <t>рулоны</t>
  </si>
  <si>
    <t xml:space="preserve">Бумага фильтровальная зольная (1кг) </t>
  </si>
  <si>
    <t>Воронка</t>
  </si>
  <si>
    <t>Воронки стеклянные 56*80</t>
  </si>
  <si>
    <t>Воронки стеклянные 75*100</t>
  </si>
  <si>
    <t>Гель</t>
  </si>
  <si>
    <t>Гель для дефибриллятора туба 250 мг</t>
  </si>
  <si>
    <t>туба</t>
  </si>
  <si>
    <t>Заливочная касета</t>
  </si>
  <si>
    <t>Заливочные касеты (2000шт в упаковке с круглым отвестием)</t>
  </si>
  <si>
    <t>Иглы  хирургические</t>
  </si>
  <si>
    <t>3В1-1,1*50 ,уп № 50</t>
  </si>
  <si>
    <t>4А1-0,8*32 № 50 штук в упаковке</t>
  </si>
  <si>
    <t>4А1-1,08*45 № 50 штук в упаковке</t>
  </si>
  <si>
    <t>4В1-0,9*36 № 50 штук в упаковке</t>
  </si>
  <si>
    <t>4В1-1,0*25 № 50 штук в упаковке</t>
  </si>
  <si>
    <t>4В1-1,1*30   № 50 штук в упаковке</t>
  </si>
  <si>
    <t>4В1-1,2*55 № 50 штук в упаковке</t>
  </si>
  <si>
    <t>Контейнер</t>
  </si>
  <si>
    <t xml:space="preserve">Контейнер для транспортировки стандартных предметных стекол 25х76 </t>
  </si>
  <si>
    <t>Кювета</t>
  </si>
  <si>
    <t>Кювета на КФК - 2, объем 5,0</t>
  </si>
  <si>
    <t>Ларингеальные маски</t>
  </si>
  <si>
    <t>Ларингеальная маска 4 размер</t>
  </si>
  <si>
    <t>Ларингеальная маска 5 размер</t>
  </si>
  <si>
    <t>Лезвия</t>
  </si>
  <si>
    <t>Лезвия, Съемные  одноразовые №15 - 100 шт в уп</t>
  </si>
  <si>
    <t>Лезвия, Съемные  одноразовые №22 - 100 шт в уп</t>
  </si>
  <si>
    <t>Лезвия, Съемные  одноразовые №23 - 100 шт в уп</t>
  </si>
  <si>
    <t>Лейкопластырь</t>
  </si>
  <si>
    <t>Мерная емкость</t>
  </si>
  <si>
    <t>Лейкопластырь Bioplaster  2,5х10 м гипоаллергенный на шелковой основе</t>
  </si>
  <si>
    <t>Мерная емкость 500мл (для аптечки)</t>
  </si>
  <si>
    <t>Наконечник</t>
  </si>
  <si>
    <t>Наконечник универсальный на 100-1000 мкл №1000</t>
  </si>
  <si>
    <t>Наконечник универсальный на 10-100 мкл №500</t>
  </si>
  <si>
    <t>Натронная известь</t>
  </si>
  <si>
    <t>Натронная известь канистра 42 кг</t>
  </si>
  <si>
    <t>канистра</t>
  </si>
  <si>
    <t>Ножи</t>
  </si>
  <si>
    <t>Одноразовые ножи к микротомам (низкопрофильные 50 шт в упаковке)</t>
  </si>
  <si>
    <t>Реагенты для трансфузиологии</t>
  </si>
  <si>
    <t>Цоликлоны АнтиА-10 мл</t>
  </si>
  <si>
    <t xml:space="preserve">флакон </t>
  </si>
  <si>
    <t>Цоликлоны АнтиВ-10 мл</t>
  </si>
  <si>
    <t>Реактив</t>
  </si>
  <si>
    <t>Ortho Bliss для постановки проб на совместимость по 3 фл в уп</t>
  </si>
  <si>
    <t>Реактив для трансфузиологии</t>
  </si>
  <si>
    <t>Система магистраль</t>
  </si>
  <si>
    <t xml:space="preserve">Оригинальные система магистраль Infusomat Space </t>
  </si>
  <si>
    <t>Системы</t>
  </si>
  <si>
    <t>Система для переливания крови система для переливания крови и кровезаменителей Bioset  18 G</t>
  </si>
  <si>
    <t>Цилиндр мерный</t>
  </si>
  <si>
    <t>Цилиндр мерный на 50 мл</t>
  </si>
  <si>
    <t>Удлинитель для перфузора</t>
  </si>
  <si>
    <t>Удлинитель оригинальный  для Перфузор стандарт</t>
  </si>
  <si>
    <t>Рентгенпленка</t>
  </si>
  <si>
    <t xml:space="preserve">AGFA DRYSTAR DT5 MAMMO размер 28х35 </t>
  </si>
  <si>
    <t>AGFA DRYSTAR DT5в размер 35*43 для КТ-128с</t>
  </si>
  <si>
    <t>DRYSTAR DT-2  avto размер 28*35 для рентген</t>
  </si>
  <si>
    <t>Кассеты</t>
  </si>
  <si>
    <t>Кассеты для определения резус фактора и группы крови прямой и обратной реакцией BioVue, 100 касет Ortho</t>
  </si>
  <si>
    <t>Кассеты полиспецифические анти-человеческие BioVue, 100 касет Ortho</t>
  </si>
  <si>
    <t>Эритроциты для скрин.антител (в упаковке 1 флакон)</t>
  </si>
  <si>
    <t>ТОО ШыгысМедТрейд</t>
  </si>
  <si>
    <t>ТОО ADAL MEDICA KAZAKHSTAN</t>
  </si>
  <si>
    <t>ТОО АлМеда</t>
  </si>
  <si>
    <t>ТОО Medical Active Group</t>
  </si>
  <si>
    <t>ТОО ЦМТ</t>
  </si>
  <si>
    <t>ТОО Noda-Med</t>
  </si>
  <si>
    <t>к протоколу 24 от 23.04.2020г.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</si>
</sst>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</cellStyleXfs>
  <cellXfs count="41">
    <xf numFmtId="0" fontId="0" fillId="0" borderId="0" xfId="0"/>
    <xf numFmtId="0" fontId="7" fillId="0" borderId="2" xfId="0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5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3" fontId="8" fillId="0" borderId="2" xfId="5" applyNumberFormat="1" applyFont="1" applyFill="1" applyBorder="1" applyAlignment="1">
      <alignment horizontal="center" vertical="top" wrapText="1"/>
    </xf>
    <xf numFmtId="0" fontId="7" fillId="0" borderId="2" xfId="1" applyFont="1" applyFill="1" applyBorder="1"/>
    <xf numFmtId="0" fontId="7" fillId="2" borderId="2" xfId="1" applyFont="1" applyFill="1" applyBorder="1"/>
    <xf numFmtId="0" fontId="7" fillId="3" borderId="2" xfId="1" applyFont="1" applyFill="1" applyBorder="1"/>
    <xf numFmtId="0" fontId="9" fillId="0" borderId="2" xfId="1" applyFont="1" applyFill="1" applyBorder="1"/>
    <xf numFmtId="0" fontId="8" fillId="0" borderId="1" xfId="1" applyFont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3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BreakPreview" zoomScale="70" zoomScaleNormal="100" zoomScaleSheetLayoutView="70" workbookViewId="0">
      <selection activeCell="H11" sqref="H11"/>
    </sheetView>
  </sheetViews>
  <sheetFormatPr defaultColWidth="8.85546875" defaultRowHeight="15.75" x14ac:dyDescent="0.25"/>
  <cols>
    <col min="1" max="1" width="8.85546875" style="4"/>
    <col min="2" max="2" width="38.7109375" style="4" customWidth="1"/>
    <col min="3" max="3" width="58.85546875" style="4" customWidth="1"/>
    <col min="4" max="4" width="13.28515625" style="4" customWidth="1"/>
    <col min="5" max="5" width="15.42578125" style="4" customWidth="1"/>
    <col min="6" max="6" width="13.28515625" style="4" customWidth="1"/>
    <col min="7" max="7" width="17.85546875" style="4" customWidth="1"/>
    <col min="8" max="8" width="14.28515625" style="4" customWidth="1"/>
    <col min="9" max="9" width="17.5703125" style="4" customWidth="1"/>
    <col min="10" max="10" width="14.5703125" style="4" customWidth="1"/>
    <col min="11" max="11" width="14.7109375" style="4" customWidth="1"/>
    <col min="12" max="12" width="12.85546875" style="4" customWidth="1"/>
    <col min="13" max="13" width="14.140625" style="4" customWidth="1"/>
    <col min="14" max="16384" width="8.85546875" style="4"/>
  </cols>
  <sheetData>
    <row r="1" spans="1:13" x14ac:dyDescent="0.25">
      <c r="E1" s="4" t="s">
        <v>0</v>
      </c>
    </row>
    <row r="2" spans="1:13" x14ac:dyDescent="0.25">
      <c r="E2" s="4" t="s">
        <v>109</v>
      </c>
    </row>
    <row r="4" spans="1:13" ht="15.75" customHeight="1" x14ac:dyDescent="0.25">
      <c r="A4" s="33" t="s">
        <v>1</v>
      </c>
      <c r="B4" s="33"/>
      <c r="C4" s="33"/>
      <c r="D4" s="33"/>
      <c r="E4" s="33"/>
      <c r="F4" s="33"/>
      <c r="G4" s="33"/>
    </row>
    <row r="5" spans="1:13" ht="59.25" customHeight="1" x14ac:dyDescent="0.25">
      <c r="A5" s="5" t="s">
        <v>2</v>
      </c>
      <c r="B5" s="5" t="s">
        <v>3</v>
      </c>
      <c r="C5" s="5" t="s">
        <v>23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103</v>
      </c>
      <c r="I5" s="5" t="s">
        <v>104</v>
      </c>
      <c r="J5" s="5" t="s">
        <v>105</v>
      </c>
      <c r="K5" s="5" t="s">
        <v>106</v>
      </c>
      <c r="L5" s="7" t="s">
        <v>107</v>
      </c>
      <c r="M5" s="5" t="s">
        <v>108</v>
      </c>
    </row>
    <row r="6" spans="1:13" s="6" customFormat="1" ht="17.25" customHeight="1" x14ac:dyDescent="0.25">
      <c r="A6" s="38" t="s">
        <v>29</v>
      </c>
      <c r="B6" s="39"/>
      <c r="C6" s="39"/>
      <c r="D6" s="39"/>
      <c r="E6" s="39"/>
      <c r="F6" s="39"/>
      <c r="G6" s="40"/>
      <c r="H6" s="29"/>
      <c r="I6" s="29"/>
      <c r="J6" s="29"/>
      <c r="K6" s="29"/>
      <c r="L6" s="29"/>
      <c r="M6" s="29"/>
    </row>
    <row r="7" spans="1:13" s="6" customFormat="1" ht="33" customHeight="1" x14ac:dyDescent="0.25">
      <c r="A7" s="7">
        <v>1</v>
      </c>
      <c r="B7" s="24" t="s">
        <v>28</v>
      </c>
      <c r="C7" s="1" t="s">
        <v>30</v>
      </c>
      <c r="D7" s="2" t="s">
        <v>31</v>
      </c>
      <c r="E7" s="27">
        <v>2</v>
      </c>
      <c r="F7" s="3">
        <v>45000</v>
      </c>
      <c r="G7" s="3">
        <f t="shared" ref="G7:G15" si="0">F7*E7</f>
        <v>90000</v>
      </c>
      <c r="H7" s="29"/>
      <c r="I7" s="29"/>
      <c r="J7" s="29"/>
      <c r="K7" s="29"/>
      <c r="L7" s="29"/>
      <c r="M7" s="29"/>
    </row>
    <row r="8" spans="1:13" s="6" customFormat="1" ht="25.5" customHeight="1" x14ac:dyDescent="0.25">
      <c r="A8" s="7">
        <v>2</v>
      </c>
      <c r="B8" s="26" t="s">
        <v>32</v>
      </c>
      <c r="C8" s="1" t="s">
        <v>33</v>
      </c>
      <c r="D8" s="2" t="s">
        <v>34</v>
      </c>
      <c r="E8" s="27">
        <v>6</v>
      </c>
      <c r="F8" s="3">
        <v>39000</v>
      </c>
      <c r="G8" s="3">
        <f t="shared" si="0"/>
        <v>234000</v>
      </c>
      <c r="H8" s="29"/>
      <c r="I8" s="29"/>
      <c r="J8" s="29"/>
      <c r="K8" s="29"/>
      <c r="L8" s="30">
        <v>36300</v>
      </c>
      <c r="M8" s="29"/>
    </row>
    <row r="9" spans="1:13" s="6" customFormat="1" ht="24.75" customHeight="1" x14ac:dyDescent="0.25">
      <c r="A9" s="7">
        <v>3</v>
      </c>
      <c r="B9" s="25" t="s">
        <v>35</v>
      </c>
      <c r="C9" s="25" t="s">
        <v>36</v>
      </c>
      <c r="D9" s="2" t="s">
        <v>34</v>
      </c>
      <c r="E9" s="27">
        <v>20</v>
      </c>
      <c r="F9" s="3">
        <v>39000</v>
      </c>
      <c r="G9" s="3">
        <f t="shared" si="0"/>
        <v>780000</v>
      </c>
      <c r="H9" s="29"/>
      <c r="I9" s="29"/>
      <c r="J9" s="29"/>
      <c r="K9" s="29"/>
      <c r="L9" s="30">
        <v>12400</v>
      </c>
      <c r="M9" s="29"/>
    </row>
    <row r="10" spans="1:13" s="6" customFormat="1" ht="25.5" customHeight="1" x14ac:dyDescent="0.25">
      <c r="A10" s="7">
        <v>4</v>
      </c>
      <c r="B10" s="25" t="s">
        <v>37</v>
      </c>
      <c r="C10" s="25" t="s">
        <v>38</v>
      </c>
      <c r="D10" s="2" t="s">
        <v>39</v>
      </c>
      <c r="E10" s="27">
        <v>1</v>
      </c>
      <c r="F10" s="3">
        <v>1000</v>
      </c>
      <c r="G10" s="3">
        <f t="shared" si="0"/>
        <v>1000</v>
      </c>
      <c r="H10" s="29"/>
      <c r="I10" s="29"/>
      <c r="J10" s="29"/>
      <c r="K10" s="29"/>
      <c r="L10" s="29"/>
      <c r="M10" s="29"/>
    </row>
    <row r="11" spans="1:13" s="6" customFormat="1" ht="25.5" customHeight="1" x14ac:dyDescent="0.25">
      <c r="A11" s="7">
        <v>5</v>
      </c>
      <c r="B11" s="26" t="s">
        <v>37</v>
      </c>
      <c r="C11" s="26" t="s">
        <v>40</v>
      </c>
      <c r="D11" s="2" t="s">
        <v>34</v>
      </c>
      <c r="E11" s="27">
        <v>16</v>
      </c>
      <c r="F11" s="3">
        <v>2200</v>
      </c>
      <c r="G11" s="3">
        <f t="shared" si="0"/>
        <v>35200</v>
      </c>
      <c r="H11" s="29"/>
      <c r="I11" s="29"/>
      <c r="J11" s="29"/>
      <c r="K11" s="29"/>
      <c r="L11" s="29"/>
      <c r="M11" s="29"/>
    </row>
    <row r="12" spans="1:13" s="6" customFormat="1" ht="25.5" customHeight="1" x14ac:dyDescent="0.25">
      <c r="A12" s="7">
        <v>6</v>
      </c>
      <c r="B12" s="26" t="s">
        <v>41</v>
      </c>
      <c r="C12" s="26" t="s">
        <v>42</v>
      </c>
      <c r="D12" s="2" t="s">
        <v>31</v>
      </c>
      <c r="E12" s="27">
        <v>2</v>
      </c>
      <c r="F12" s="3">
        <v>520</v>
      </c>
      <c r="G12" s="3">
        <f t="shared" si="0"/>
        <v>1040</v>
      </c>
      <c r="H12" s="29"/>
      <c r="I12" s="29"/>
      <c r="J12" s="29"/>
      <c r="K12" s="29"/>
      <c r="L12" s="29"/>
      <c r="M12" s="29"/>
    </row>
    <row r="13" spans="1:13" s="6" customFormat="1" ht="25.5" customHeight="1" x14ac:dyDescent="0.25">
      <c r="A13" s="7">
        <v>7</v>
      </c>
      <c r="B13" s="26" t="s">
        <v>41</v>
      </c>
      <c r="C13" s="26" t="s">
        <v>43</v>
      </c>
      <c r="D13" s="2" t="s">
        <v>31</v>
      </c>
      <c r="E13" s="27">
        <v>2</v>
      </c>
      <c r="F13" s="3">
        <v>520</v>
      </c>
      <c r="G13" s="3">
        <f t="shared" si="0"/>
        <v>1040</v>
      </c>
      <c r="H13" s="29"/>
      <c r="I13" s="29"/>
      <c r="J13" s="29"/>
      <c r="K13" s="29"/>
      <c r="L13" s="29"/>
      <c r="M13" s="29"/>
    </row>
    <row r="14" spans="1:13" s="6" customFormat="1" ht="25.5" customHeight="1" x14ac:dyDescent="0.25">
      <c r="A14" s="7">
        <v>8</v>
      </c>
      <c r="B14" s="26" t="s">
        <v>44</v>
      </c>
      <c r="C14" s="26" t="s">
        <v>45</v>
      </c>
      <c r="D14" s="2" t="s">
        <v>46</v>
      </c>
      <c r="E14" s="27">
        <v>1</v>
      </c>
      <c r="F14" s="3">
        <v>910</v>
      </c>
      <c r="G14" s="3">
        <f t="shared" si="0"/>
        <v>910</v>
      </c>
      <c r="H14" s="29"/>
      <c r="I14" s="29"/>
      <c r="J14" s="29"/>
      <c r="K14" s="29"/>
      <c r="L14" s="29"/>
      <c r="M14" s="29"/>
    </row>
    <row r="15" spans="1:13" s="6" customFormat="1" ht="32.25" customHeight="1" x14ac:dyDescent="0.25">
      <c r="A15" s="7">
        <v>9</v>
      </c>
      <c r="B15" s="26" t="s">
        <v>47</v>
      </c>
      <c r="C15" s="26" t="s">
        <v>48</v>
      </c>
      <c r="D15" s="2" t="s">
        <v>34</v>
      </c>
      <c r="E15" s="27">
        <v>20</v>
      </c>
      <c r="F15" s="3">
        <v>82300</v>
      </c>
      <c r="G15" s="3">
        <f t="shared" si="0"/>
        <v>1646000</v>
      </c>
      <c r="H15" s="29"/>
      <c r="I15" s="29"/>
      <c r="J15" s="29"/>
      <c r="K15" s="29"/>
      <c r="L15" s="30">
        <v>72600</v>
      </c>
      <c r="M15" s="29"/>
    </row>
    <row r="16" spans="1:13" s="6" customFormat="1" ht="25.5" customHeight="1" x14ac:dyDescent="0.25">
      <c r="A16" s="7">
        <v>10</v>
      </c>
      <c r="B16" s="26" t="s">
        <v>49</v>
      </c>
      <c r="C16" s="26" t="s">
        <v>50</v>
      </c>
      <c r="D16" s="2" t="s">
        <v>34</v>
      </c>
      <c r="E16" s="27">
        <v>4</v>
      </c>
      <c r="F16" s="3">
        <f>6950*1.054</f>
        <v>7325.3</v>
      </c>
      <c r="G16" s="3">
        <f t="shared" ref="G16:G48" si="1">F16*E16</f>
        <v>29301.200000000001</v>
      </c>
      <c r="H16" s="29"/>
      <c r="I16" s="29"/>
      <c r="J16" s="29"/>
      <c r="K16" s="29"/>
      <c r="L16" s="29"/>
      <c r="M16" s="29"/>
    </row>
    <row r="17" spans="1:13" s="6" customFormat="1" ht="25.5" customHeight="1" x14ac:dyDescent="0.25">
      <c r="A17" s="7">
        <v>11</v>
      </c>
      <c r="B17" s="26" t="s">
        <v>49</v>
      </c>
      <c r="C17" s="26" t="s">
        <v>51</v>
      </c>
      <c r="D17" s="2" t="s">
        <v>34</v>
      </c>
      <c r="E17" s="27">
        <v>4</v>
      </c>
      <c r="F17" s="3">
        <f t="shared" ref="F17:F22" si="2">6950*1.054</f>
        <v>7325.3</v>
      </c>
      <c r="G17" s="3">
        <f t="shared" si="1"/>
        <v>29301.200000000001</v>
      </c>
      <c r="H17" s="29"/>
      <c r="I17" s="29"/>
      <c r="J17" s="29"/>
      <c r="K17" s="29"/>
      <c r="L17" s="29"/>
      <c r="M17" s="29"/>
    </row>
    <row r="18" spans="1:13" s="6" customFormat="1" ht="25.5" customHeight="1" x14ac:dyDescent="0.25">
      <c r="A18" s="7">
        <v>12</v>
      </c>
      <c r="B18" s="26" t="s">
        <v>49</v>
      </c>
      <c r="C18" s="26" t="s">
        <v>52</v>
      </c>
      <c r="D18" s="2" t="s">
        <v>34</v>
      </c>
      <c r="E18" s="27">
        <v>4</v>
      </c>
      <c r="F18" s="3">
        <f t="shared" si="2"/>
        <v>7325.3</v>
      </c>
      <c r="G18" s="3">
        <f t="shared" si="1"/>
        <v>29301.200000000001</v>
      </c>
      <c r="H18" s="29"/>
      <c r="I18" s="29"/>
      <c r="J18" s="29"/>
      <c r="K18" s="29"/>
      <c r="L18" s="29"/>
      <c r="M18" s="29"/>
    </row>
    <row r="19" spans="1:13" s="6" customFormat="1" ht="25.5" customHeight="1" x14ac:dyDescent="0.25">
      <c r="A19" s="7">
        <v>13</v>
      </c>
      <c r="B19" s="26" t="s">
        <v>49</v>
      </c>
      <c r="C19" s="26" t="s">
        <v>53</v>
      </c>
      <c r="D19" s="2" t="s">
        <v>34</v>
      </c>
      <c r="E19" s="27">
        <v>4</v>
      </c>
      <c r="F19" s="3">
        <f t="shared" si="2"/>
        <v>7325.3</v>
      </c>
      <c r="G19" s="3">
        <f t="shared" si="1"/>
        <v>29301.200000000001</v>
      </c>
      <c r="H19" s="29"/>
      <c r="I19" s="29"/>
      <c r="J19" s="29"/>
      <c r="K19" s="29"/>
      <c r="L19" s="29"/>
      <c r="M19" s="29"/>
    </row>
    <row r="20" spans="1:13" s="6" customFormat="1" ht="25.5" customHeight="1" x14ac:dyDescent="0.25">
      <c r="A20" s="7">
        <v>14</v>
      </c>
      <c r="B20" s="26" t="s">
        <v>49</v>
      </c>
      <c r="C20" s="26" t="s">
        <v>54</v>
      </c>
      <c r="D20" s="2" t="s">
        <v>34</v>
      </c>
      <c r="E20" s="27">
        <v>4</v>
      </c>
      <c r="F20" s="3">
        <f t="shared" si="2"/>
        <v>7325.3</v>
      </c>
      <c r="G20" s="3">
        <f t="shared" si="1"/>
        <v>29301.200000000001</v>
      </c>
      <c r="H20" s="29"/>
      <c r="I20" s="29"/>
      <c r="J20" s="29"/>
      <c r="K20" s="29"/>
      <c r="L20" s="29"/>
      <c r="M20" s="29"/>
    </row>
    <row r="21" spans="1:13" s="6" customFormat="1" ht="25.5" customHeight="1" x14ac:dyDescent="0.25">
      <c r="A21" s="7">
        <v>15</v>
      </c>
      <c r="B21" s="26" t="s">
        <v>49</v>
      </c>
      <c r="C21" s="26" t="s">
        <v>55</v>
      </c>
      <c r="D21" s="2" t="s">
        <v>34</v>
      </c>
      <c r="E21" s="27">
        <v>4</v>
      </c>
      <c r="F21" s="3">
        <f t="shared" si="2"/>
        <v>7325.3</v>
      </c>
      <c r="G21" s="3">
        <f t="shared" si="1"/>
        <v>29301.200000000001</v>
      </c>
      <c r="H21" s="29"/>
      <c r="I21" s="29"/>
      <c r="J21" s="29"/>
      <c r="K21" s="29"/>
      <c r="L21" s="29"/>
      <c r="M21" s="29"/>
    </row>
    <row r="22" spans="1:13" s="6" customFormat="1" ht="25.5" customHeight="1" x14ac:dyDescent="0.25">
      <c r="A22" s="7">
        <v>16</v>
      </c>
      <c r="B22" s="26" t="s">
        <v>49</v>
      </c>
      <c r="C22" s="26" t="s">
        <v>56</v>
      </c>
      <c r="D22" s="2" t="s">
        <v>34</v>
      </c>
      <c r="E22" s="27">
        <v>4</v>
      </c>
      <c r="F22" s="3">
        <f t="shared" si="2"/>
        <v>7325.3</v>
      </c>
      <c r="G22" s="3">
        <f t="shared" si="1"/>
        <v>29301.200000000001</v>
      </c>
      <c r="H22" s="29"/>
      <c r="I22" s="29"/>
      <c r="J22" s="29"/>
      <c r="K22" s="29"/>
      <c r="L22" s="29"/>
      <c r="M22" s="29"/>
    </row>
    <row r="23" spans="1:13" s="6" customFormat="1" ht="30" customHeight="1" x14ac:dyDescent="0.25">
      <c r="A23" s="7">
        <v>17</v>
      </c>
      <c r="B23" s="26" t="s">
        <v>99</v>
      </c>
      <c r="C23" s="26" t="s">
        <v>100</v>
      </c>
      <c r="D23" s="2" t="s">
        <v>34</v>
      </c>
      <c r="E23" s="27">
        <v>1</v>
      </c>
      <c r="F23" s="3">
        <v>217000</v>
      </c>
      <c r="G23" s="3">
        <f t="shared" si="1"/>
        <v>217000</v>
      </c>
      <c r="H23" s="30">
        <v>217000</v>
      </c>
      <c r="I23" s="29"/>
      <c r="J23" s="29"/>
      <c r="K23" s="29"/>
      <c r="L23" s="29"/>
      <c r="M23" s="29"/>
    </row>
    <row r="24" spans="1:13" s="6" customFormat="1" ht="30.75" customHeight="1" x14ac:dyDescent="0.25">
      <c r="A24" s="7">
        <v>18</v>
      </c>
      <c r="B24" s="26" t="s">
        <v>99</v>
      </c>
      <c r="C24" s="26" t="s">
        <v>101</v>
      </c>
      <c r="D24" s="2" t="s">
        <v>34</v>
      </c>
      <c r="E24" s="27">
        <v>2</v>
      </c>
      <c r="F24" s="3">
        <v>245000</v>
      </c>
      <c r="G24" s="3">
        <f t="shared" si="1"/>
        <v>490000</v>
      </c>
      <c r="H24" s="30">
        <v>245000</v>
      </c>
      <c r="I24" s="29"/>
      <c r="J24" s="29"/>
      <c r="K24" s="29"/>
      <c r="L24" s="29"/>
      <c r="M24" s="29"/>
    </row>
    <row r="25" spans="1:13" s="6" customFormat="1" ht="32.25" customHeight="1" x14ac:dyDescent="0.25">
      <c r="A25" s="7">
        <v>19</v>
      </c>
      <c r="B25" s="26" t="s">
        <v>57</v>
      </c>
      <c r="C25" s="26" t="s">
        <v>58</v>
      </c>
      <c r="D25" s="2" t="s">
        <v>31</v>
      </c>
      <c r="E25" s="27">
        <v>3</v>
      </c>
      <c r="F25" s="3">
        <v>300</v>
      </c>
      <c r="G25" s="3">
        <f t="shared" si="1"/>
        <v>900</v>
      </c>
      <c r="H25" s="29"/>
      <c r="I25" s="29"/>
      <c r="J25" s="29"/>
      <c r="K25" s="29"/>
      <c r="L25" s="29"/>
      <c r="M25" s="29"/>
    </row>
    <row r="26" spans="1:13" s="6" customFormat="1" ht="25.5" customHeight="1" x14ac:dyDescent="0.25">
      <c r="A26" s="7">
        <v>20</v>
      </c>
      <c r="B26" s="26" t="s">
        <v>59</v>
      </c>
      <c r="C26" s="26" t="s">
        <v>60</v>
      </c>
      <c r="D26" s="2" t="s">
        <v>31</v>
      </c>
      <c r="E26" s="27">
        <v>2</v>
      </c>
      <c r="F26" s="3">
        <v>5300</v>
      </c>
      <c r="G26" s="3">
        <f t="shared" si="1"/>
        <v>10600</v>
      </c>
      <c r="H26" s="29"/>
      <c r="I26" s="29"/>
      <c r="J26" s="29"/>
      <c r="K26" s="29"/>
      <c r="L26" s="29"/>
      <c r="M26" s="29"/>
    </row>
    <row r="27" spans="1:13" s="6" customFormat="1" ht="25.5" customHeight="1" x14ac:dyDescent="0.25">
      <c r="A27" s="7">
        <v>21</v>
      </c>
      <c r="B27" s="26" t="s">
        <v>61</v>
      </c>
      <c r="C27" s="26" t="s">
        <v>62</v>
      </c>
      <c r="D27" s="2" t="s">
        <v>31</v>
      </c>
      <c r="E27" s="27">
        <v>10</v>
      </c>
      <c r="F27" s="3">
        <v>2524</v>
      </c>
      <c r="G27" s="3">
        <f>F27*E27</f>
        <v>25240</v>
      </c>
      <c r="H27" s="29"/>
      <c r="I27" s="29"/>
      <c r="J27" s="29"/>
      <c r="K27" s="29"/>
      <c r="L27" s="29"/>
      <c r="M27" s="29"/>
    </row>
    <row r="28" spans="1:13" s="6" customFormat="1" ht="25.5" customHeight="1" x14ac:dyDescent="0.25">
      <c r="A28" s="7">
        <v>22</v>
      </c>
      <c r="B28" s="26" t="s">
        <v>61</v>
      </c>
      <c r="C28" s="26" t="s">
        <v>63</v>
      </c>
      <c r="D28" s="2" t="s">
        <v>31</v>
      </c>
      <c r="E28" s="27">
        <v>10</v>
      </c>
      <c r="F28" s="3">
        <v>2524</v>
      </c>
      <c r="G28" s="3">
        <f>F28*E28</f>
        <v>25240</v>
      </c>
      <c r="H28" s="29"/>
      <c r="I28" s="29"/>
      <c r="J28" s="29"/>
      <c r="K28" s="29"/>
      <c r="L28" s="29"/>
      <c r="M28" s="29"/>
    </row>
    <row r="29" spans="1:13" s="6" customFormat="1" ht="25.5" customHeight="1" x14ac:dyDescent="0.25">
      <c r="A29" s="7">
        <v>23</v>
      </c>
      <c r="B29" s="26" t="s">
        <v>64</v>
      </c>
      <c r="C29" s="26" t="s">
        <v>65</v>
      </c>
      <c r="D29" s="2" t="s">
        <v>34</v>
      </c>
      <c r="E29" s="27">
        <v>1</v>
      </c>
      <c r="F29" s="3">
        <v>33</v>
      </c>
      <c r="G29" s="3">
        <f t="shared" si="1"/>
        <v>33</v>
      </c>
      <c r="H29" s="29"/>
      <c r="I29" s="29"/>
      <c r="J29" s="29"/>
      <c r="K29" s="29"/>
      <c r="L29" s="29"/>
      <c r="M29" s="29"/>
    </row>
    <row r="30" spans="1:13" s="6" customFormat="1" ht="25.5" customHeight="1" x14ac:dyDescent="0.25">
      <c r="A30" s="7">
        <v>24</v>
      </c>
      <c r="B30" s="26" t="s">
        <v>64</v>
      </c>
      <c r="C30" s="26" t="s">
        <v>66</v>
      </c>
      <c r="D30" s="2" t="s">
        <v>34</v>
      </c>
      <c r="E30" s="27">
        <v>9</v>
      </c>
      <c r="F30" s="3">
        <v>33</v>
      </c>
      <c r="G30" s="3">
        <f t="shared" si="1"/>
        <v>297</v>
      </c>
      <c r="H30" s="29"/>
      <c r="I30" s="29"/>
      <c r="J30" s="29"/>
      <c r="K30" s="29"/>
      <c r="L30" s="29"/>
      <c r="M30" s="29"/>
    </row>
    <row r="31" spans="1:13" s="6" customFormat="1" ht="25.5" customHeight="1" x14ac:dyDescent="0.25">
      <c r="A31" s="7">
        <v>25</v>
      </c>
      <c r="B31" s="26" t="s">
        <v>64</v>
      </c>
      <c r="C31" s="26" t="s">
        <v>67</v>
      </c>
      <c r="D31" s="2" t="s">
        <v>34</v>
      </c>
      <c r="E31" s="27">
        <v>2</v>
      </c>
      <c r="F31" s="3">
        <v>33</v>
      </c>
      <c r="G31" s="3">
        <f t="shared" si="1"/>
        <v>66</v>
      </c>
      <c r="H31" s="29"/>
      <c r="I31" s="29"/>
      <c r="J31" s="29"/>
      <c r="K31" s="29"/>
      <c r="L31" s="29"/>
      <c r="M31" s="29"/>
    </row>
    <row r="32" spans="1:13" s="6" customFormat="1" ht="30.75" customHeight="1" x14ac:dyDescent="0.25">
      <c r="A32" s="7">
        <v>26</v>
      </c>
      <c r="B32" s="26" t="s">
        <v>68</v>
      </c>
      <c r="C32" s="26" t="s">
        <v>70</v>
      </c>
      <c r="D32" s="2" t="s">
        <v>31</v>
      </c>
      <c r="E32" s="27">
        <v>3560</v>
      </c>
      <c r="F32" s="3">
        <v>430</v>
      </c>
      <c r="G32" s="3">
        <f t="shared" si="1"/>
        <v>1530800</v>
      </c>
      <c r="H32" s="29"/>
      <c r="I32" s="29"/>
      <c r="J32" s="29"/>
      <c r="K32" s="30">
        <v>430</v>
      </c>
      <c r="L32" s="29"/>
      <c r="M32" s="29"/>
    </row>
    <row r="33" spans="1:13" s="6" customFormat="1" ht="30.75" customHeight="1" x14ac:dyDescent="0.25">
      <c r="A33" s="7">
        <v>27</v>
      </c>
      <c r="B33" s="26" t="s">
        <v>69</v>
      </c>
      <c r="C33" s="26" t="s">
        <v>71</v>
      </c>
      <c r="D33" s="2" t="s">
        <v>31</v>
      </c>
      <c r="E33" s="27">
        <v>10</v>
      </c>
      <c r="F33" s="3">
        <v>335</v>
      </c>
      <c r="G33" s="3">
        <f t="shared" si="1"/>
        <v>3350</v>
      </c>
      <c r="H33" s="29"/>
      <c r="I33" s="29"/>
      <c r="J33" s="29"/>
      <c r="K33" s="29"/>
      <c r="L33" s="29"/>
      <c r="M33" s="29"/>
    </row>
    <row r="34" spans="1:13" s="6" customFormat="1" ht="30.75" customHeight="1" x14ac:dyDescent="0.25">
      <c r="A34" s="7">
        <v>28</v>
      </c>
      <c r="B34" s="26" t="s">
        <v>72</v>
      </c>
      <c r="C34" s="26" t="s">
        <v>73</v>
      </c>
      <c r="D34" s="2" t="s">
        <v>34</v>
      </c>
      <c r="E34" s="27">
        <v>4</v>
      </c>
      <c r="F34" s="3">
        <v>20000</v>
      </c>
      <c r="G34" s="3">
        <f t="shared" si="1"/>
        <v>80000</v>
      </c>
      <c r="H34" s="29"/>
      <c r="I34" s="29"/>
      <c r="J34" s="29"/>
      <c r="K34" s="29"/>
      <c r="L34" s="29"/>
      <c r="M34" s="29"/>
    </row>
    <row r="35" spans="1:13" s="6" customFormat="1" ht="30.75" customHeight="1" x14ac:dyDescent="0.25">
      <c r="A35" s="7">
        <v>29</v>
      </c>
      <c r="B35" s="26" t="s">
        <v>72</v>
      </c>
      <c r="C35" s="26" t="s">
        <v>74</v>
      </c>
      <c r="D35" s="2" t="s">
        <v>34</v>
      </c>
      <c r="E35" s="27">
        <v>15</v>
      </c>
      <c r="F35" s="3">
        <v>15000</v>
      </c>
      <c r="G35" s="3">
        <f t="shared" si="1"/>
        <v>225000</v>
      </c>
      <c r="H35" s="29"/>
      <c r="I35" s="29"/>
      <c r="J35" s="29"/>
      <c r="K35" s="29"/>
      <c r="L35" s="29"/>
      <c r="M35" s="29"/>
    </row>
    <row r="36" spans="1:13" s="6" customFormat="1" ht="30.75" customHeight="1" x14ac:dyDescent="0.25">
      <c r="A36" s="7">
        <v>30</v>
      </c>
      <c r="B36" s="26" t="s">
        <v>75</v>
      </c>
      <c r="C36" s="26" t="s">
        <v>76</v>
      </c>
      <c r="D36" s="2" t="s">
        <v>77</v>
      </c>
      <c r="E36" s="27">
        <v>10</v>
      </c>
      <c r="F36" s="3">
        <v>141372</v>
      </c>
      <c r="G36" s="3">
        <f t="shared" si="1"/>
        <v>1413720</v>
      </c>
      <c r="H36" s="29"/>
      <c r="I36" s="29"/>
      <c r="J36" s="29"/>
      <c r="K36" s="29"/>
      <c r="L36" s="29"/>
      <c r="M36" s="29"/>
    </row>
    <row r="37" spans="1:13" s="6" customFormat="1" ht="30.75" customHeight="1" x14ac:dyDescent="0.25">
      <c r="A37" s="7">
        <v>31</v>
      </c>
      <c r="B37" s="26" t="s">
        <v>78</v>
      </c>
      <c r="C37" s="26" t="s">
        <v>79</v>
      </c>
      <c r="D37" s="2" t="s">
        <v>34</v>
      </c>
      <c r="E37" s="27">
        <v>65</v>
      </c>
      <c r="F37" s="3">
        <v>65000</v>
      </c>
      <c r="G37" s="3">
        <f t="shared" si="1"/>
        <v>4225000</v>
      </c>
      <c r="H37" s="29"/>
      <c r="I37" s="29">
        <v>61230</v>
      </c>
      <c r="J37" s="29"/>
      <c r="K37" s="29"/>
      <c r="L37" s="32">
        <v>158400</v>
      </c>
      <c r="M37" s="31">
        <v>37600</v>
      </c>
    </row>
    <row r="38" spans="1:13" s="6" customFormat="1" ht="30.75" customHeight="1" x14ac:dyDescent="0.25">
      <c r="A38" s="7">
        <v>32</v>
      </c>
      <c r="B38" s="26" t="s">
        <v>80</v>
      </c>
      <c r="C38" s="26" t="s">
        <v>81</v>
      </c>
      <c r="D38" s="2" t="s">
        <v>82</v>
      </c>
      <c r="E38" s="27">
        <v>10</v>
      </c>
      <c r="F38" s="3">
        <v>1400</v>
      </c>
      <c r="G38" s="3">
        <f t="shared" si="1"/>
        <v>14000</v>
      </c>
      <c r="H38" s="29"/>
      <c r="I38" s="29"/>
      <c r="J38" s="30">
        <v>1400</v>
      </c>
      <c r="K38" s="29"/>
      <c r="L38" s="29"/>
      <c r="M38" s="29"/>
    </row>
    <row r="39" spans="1:13" s="6" customFormat="1" ht="30.75" customHeight="1" x14ac:dyDescent="0.25">
      <c r="A39" s="7">
        <v>33</v>
      </c>
      <c r="B39" s="26" t="s">
        <v>80</v>
      </c>
      <c r="C39" s="26" t="s">
        <v>83</v>
      </c>
      <c r="D39" s="2" t="s">
        <v>82</v>
      </c>
      <c r="E39" s="27">
        <v>10</v>
      </c>
      <c r="F39" s="3">
        <v>1400</v>
      </c>
      <c r="G39" s="3">
        <f t="shared" si="1"/>
        <v>14000</v>
      </c>
      <c r="H39" s="29"/>
      <c r="I39" s="29"/>
      <c r="J39" s="30">
        <v>1400</v>
      </c>
      <c r="K39" s="29"/>
      <c r="L39" s="29"/>
      <c r="M39" s="29"/>
    </row>
    <row r="40" spans="1:13" s="6" customFormat="1" ht="30.75" customHeight="1" x14ac:dyDescent="0.25">
      <c r="A40" s="7">
        <v>34</v>
      </c>
      <c r="B40" s="26" t="s">
        <v>84</v>
      </c>
      <c r="C40" s="26" t="s">
        <v>85</v>
      </c>
      <c r="D40" s="2" t="s">
        <v>34</v>
      </c>
      <c r="E40" s="27">
        <v>2</v>
      </c>
      <c r="F40" s="3">
        <v>25000</v>
      </c>
      <c r="G40" s="3">
        <f t="shared" si="1"/>
        <v>50000</v>
      </c>
      <c r="H40" s="30">
        <v>25000</v>
      </c>
      <c r="I40" s="29"/>
      <c r="J40" s="29"/>
      <c r="K40" s="29"/>
      <c r="L40" s="29"/>
      <c r="M40" s="29"/>
    </row>
    <row r="41" spans="1:13" s="6" customFormat="1" ht="30.75" customHeight="1" x14ac:dyDescent="0.25">
      <c r="A41" s="7">
        <v>35</v>
      </c>
      <c r="B41" s="26" t="s">
        <v>86</v>
      </c>
      <c r="C41" s="26" t="s">
        <v>102</v>
      </c>
      <c r="D41" s="2" t="s">
        <v>34</v>
      </c>
      <c r="E41" s="27">
        <v>9</v>
      </c>
      <c r="F41" s="3">
        <v>39000</v>
      </c>
      <c r="G41" s="3">
        <f t="shared" si="1"/>
        <v>351000</v>
      </c>
      <c r="H41" s="30">
        <v>39000</v>
      </c>
      <c r="I41" s="29"/>
      <c r="J41" s="29"/>
      <c r="K41" s="29"/>
      <c r="L41" s="29"/>
      <c r="M41" s="29"/>
    </row>
    <row r="42" spans="1:13" s="6" customFormat="1" ht="30.75" customHeight="1" x14ac:dyDescent="0.25">
      <c r="A42" s="7">
        <v>36</v>
      </c>
      <c r="B42" s="26" t="s">
        <v>95</v>
      </c>
      <c r="C42" s="26" t="s">
        <v>96</v>
      </c>
      <c r="D42" s="2" t="s">
        <v>34</v>
      </c>
      <c r="E42" s="27">
        <v>30</v>
      </c>
      <c r="F42" s="3">
        <f>59000*1.054</f>
        <v>62186</v>
      </c>
      <c r="G42" s="3">
        <f t="shared" si="1"/>
        <v>1865580</v>
      </c>
      <c r="H42" s="29"/>
      <c r="I42" s="29"/>
      <c r="J42" s="29"/>
      <c r="K42" s="29"/>
      <c r="L42" s="29"/>
      <c r="M42" s="29"/>
    </row>
    <row r="43" spans="1:13" s="6" customFormat="1" ht="30.75" customHeight="1" x14ac:dyDescent="0.25">
      <c r="A43" s="7">
        <v>37</v>
      </c>
      <c r="B43" s="26" t="s">
        <v>95</v>
      </c>
      <c r="C43" s="26" t="s">
        <v>97</v>
      </c>
      <c r="D43" s="2" t="s">
        <v>34</v>
      </c>
      <c r="E43" s="27">
        <v>50</v>
      </c>
      <c r="F43" s="3">
        <f>55487*1.054</f>
        <v>58483.298000000003</v>
      </c>
      <c r="G43" s="3">
        <f t="shared" si="1"/>
        <v>2924164.9</v>
      </c>
      <c r="H43" s="29"/>
      <c r="I43" s="29"/>
      <c r="J43" s="29"/>
      <c r="K43" s="29"/>
      <c r="L43" s="29"/>
      <c r="M43" s="29"/>
    </row>
    <row r="44" spans="1:13" s="6" customFormat="1" ht="30.75" customHeight="1" x14ac:dyDescent="0.25">
      <c r="A44" s="7">
        <v>38</v>
      </c>
      <c r="B44" s="26" t="s">
        <v>95</v>
      </c>
      <c r="C44" s="26" t="s">
        <v>98</v>
      </c>
      <c r="D44" s="2" t="s">
        <v>34</v>
      </c>
      <c r="E44" s="27">
        <v>10</v>
      </c>
      <c r="F44" s="3">
        <f>39687*1.054</f>
        <v>41830.098000000005</v>
      </c>
      <c r="G44" s="3">
        <f t="shared" si="1"/>
        <v>418300.98000000004</v>
      </c>
      <c r="H44" s="29"/>
      <c r="I44" s="29"/>
      <c r="J44" s="29"/>
      <c r="K44" s="29"/>
      <c r="L44" s="29"/>
      <c r="M44" s="29"/>
    </row>
    <row r="45" spans="1:13" s="6" customFormat="1" ht="30.75" customHeight="1" x14ac:dyDescent="0.25">
      <c r="A45" s="7">
        <v>39</v>
      </c>
      <c r="B45" s="26" t="s">
        <v>87</v>
      </c>
      <c r="C45" s="26" t="s">
        <v>88</v>
      </c>
      <c r="D45" s="2" t="s">
        <v>31</v>
      </c>
      <c r="E45" s="27">
        <v>800</v>
      </c>
      <c r="F45" s="3">
        <v>2500</v>
      </c>
      <c r="G45" s="3">
        <f t="shared" si="1"/>
        <v>2000000</v>
      </c>
      <c r="H45" s="29"/>
      <c r="I45" s="30">
        <v>1597</v>
      </c>
      <c r="J45" s="29"/>
      <c r="K45" s="29"/>
      <c r="L45" s="29"/>
      <c r="M45" s="29"/>
    </row>
    <row r="46" spans="1:13" s="6" customFormat="1" ht="30.75" customHeight="1" x14ac:dyDescent="0.25">
      <c r="A46" s="7">
        <v>40</v>
      </c>
      <c r="B46" s="26" t="s">
        <v>89</v>
      </c>
      <c r="C46" s="26" t="s">
        <v>90</v>
      </c>
      <c r="D46" s="2" t="s">
        <v>31</v>
      </c>
      <c r="E46" s="27">
        <v>200</v>
      </c>
      <c r="F46" s="3">
        <v>500</v>
      </c>
      <c r="G46" s="3">
        <f t="shared" si="1"/>
        <v>100000</v>
      </c>
      <c r="H46" s="29"/>
      <c r="I46" s="29"/>
      <c r="J46" s="29"/>
      <c r="K46" s="29"/>
      <c r="L46" s="29"/>
      <c r="M46" s="29"/>
    </row>
    <row r="47" spans="1:13" s="6" customFormat="1" ht="30.75" customHeight="1" x14ac:dyDescent="0.25">
      <c r="A47" s="7">
        <v>41</v>
      </c>
      <c r="B47" s="26" t="s">
        <v>93</v>
      </c>
      <c r="C47" s="26" t="s">
        <v>94</v>
      </c>
      <c r="D47" s="2" t="s">
        <v>31</v>
      </c>
      <c r="E47" s="27">
        <v>200</v>
      </c>
      <c r="F47" s="3">
        <v>350</v>
      </c>
      <c r="G47" s="3">
        <f t="shared" si="1"/>
        <v>70000</v>
      </c>
      <c r="H47" s="29"/>
      <c r="I47" s="29"/>
      <c r="J47" s="29"/>
      <c r="K47" s="29"/>
      <c r="L47" s="29"/>
      <c r="M47" s="29"/>
    </row>
    <row r="48" spans="1:13" s="6" customFormat="1" ht="30.75" customHeight="1" x14ac:dyDescent="0.25">
      <c r="A48" s="7">
        <v>42</v>
      </c>
      <c r="B48" s="26" t="s">
        <v>91</v>
      </c>
      <c r="C48" s="26" t="s">
        <v>92</v>
      </c>
      <c r="D48" s="2" t="s">
        <v>31</v>
      </c>
      <c r="E48" s="27">
        <v>5</v>
      </c>
      <c r="F48" s="3">
        <v>1200</v>
      </c>
      <c r="G48" s="3">
        <f t="shared" si="1"/>
        <v>6000</v>
      </c>
      <c r="H48" s="29"/>
      <c r="I48" s="29"/>
      <c r="J48" s="29"/>
      <c r="K48" s="29"/>
      <c r="L48" s="29"/>
      <c r="M48" s="29"/>
    </row>
    <row r="49" spans="1:13" s="13" customFormat="1" ht="26.45" customHeight="1" x14ac:dyDescent="0.25">
      <c r="A49" s="8"/>
      <c r="B49" s="9" t="s">
        <v>26</v>
      </c>
      <c r="C49" s="9"/>
      <c r="D49" s="10"/>
      <c r="E49" s="28"/>
      <c r="F49" s="11"/>
      <c r="G49" s="12">
        <f>SUM(G7:G48)</f>
        <v>19054590.280000001</v>
      </c>
      <c r="H49" s="8"/>
      <c r="I49" s="8"/>
      <c r="J49" s="8"/>
      <c r="K49" s="8"/>
      <c r="L49" s="8"/>
      <c r="M49" s="8"/>
    </row>
    <row r="50" spans="1:13" ht="26.45" customHeight="1" x14ac:dyDescent="0.25">
      <c r="A50" s="14"/>
      <c r="B50" s="15"/>
      <c r="C50" s="15"/>
      <c r="D50" s="16"/>
      <c r="E50" s="17"/>
      <c r="F50" s="18"/>
      <c r="G50" s="19"/>
    </row>
    <row r="51" spans="1:13" x14ac:dyDescent="0.25">
      <c r="A51" s="34" t="s">
        <v>8</v>
      </c>
      <c r="B51" s="34"/>
      <c r="C51" s="34"/>
      <c r="D51" s="34"/>
      <c r="E51" s="34"/>
      <c r="F51" s="34"/>
      <c r="G51" s="34"/>
    </row>
    <row r="52" spans="1:13" s="20" customFormat="1" ht="53.25" customHeight="1" x14ac:dyDescent="0.25">
      <c r="A52" s="36" t="s">
        <v>27</v>
      </c>
      <c r="B52" s="36"/>
      <c r="C52" s="36"/>
      <c r="D52" s="36"/>
      <c r="E52" s="36"/>
      <c r="F52" s="36"/>
      <c r="G52" s="36"/>
    </row>
    <row r="53" spans="1:13" s="20" customFormat="1" ht="45.75" customHeight="1" x14ac:dyDescent="0.25">
      <c r="A53" s="37"/>
      <c r="B53" s="37"/>
      <c r="C53" s="37"/>
      <c r="D53" s="37"/>
      <c r="E53" s="37"/>
      <c r="F53" s="37"/>
      <c r="G53" s="37"/>
    </row>
    <row r="54" spans="1:13" ht="19.5" customHeight="1" x14ac:dyDescent="0.25">
      <c r="A54" s="35" t="s">
        <v>9</v>
      </c>
      <c r="B54" s="35"/>
      <c r="C54" s="20"/>
      <c r="D54" s="21" t="s">
        <v>22</v>
      </c>
      <c r="E54" s="21"/>
    </row>
    <row r="55" spans="1:13" x14ac:dyDescent="0.25">
      <c r="A55" s="22"/>
      <c r="B55" s="20"/>
      <c r="C55" s="20"/>
      <c r="D55" s="20"/>
      <c r="E55" s="20"/>
    </row>
    <row r="56" spans="1:13" x14ac:dyDescent="0.25">
      <c r="A56" s="23" t="s">
        <v>10</v>
      </c>
      <c r="B56" s="20"/>
      <c r="C56" s="20"/>
      <c r="D56" s="23" t="s">
        <v>11</v>
      </c>
      <c r="E56" s="23"/>
    </row>
    <row r="57" spans="1:13" x14ac:dyDescent="0.25">
      <c r="A57" s="23"/>
      <c r="B57" s="20"/>
      <c r="C57" s="20"/>
      <c r="D57" s="23"/>
      <c r="E57" s="23"/>
    </row>
    <row r="58" spans="1:13" x14ac:dyDescent="0.25">
      <c r="A58" s="23" t="s">
        <v>12</v>
      </c>
      <c r="B58" s="20"/>
      <c r="C58" s="20"/>
      <c r="D58" s="23" t="s">
        <v>13</v>
      </c>
      <c r="E58" s="23"/>
    </row>
    <row r="59" spans="1:13" ht="9" customHeight="1" x14ac:dyDescent="0.25">
      <c r="A59" s="23"/>
      <c r="B59" s="20"/>
      <c r="C59" s="20"/>
      <c r="D59" s="23"/>
      <c r="E59" s="23"/>
    </row>
    <row r="60" spans="1:13" x14ac:dyDescent="0.25">
      <c r="A60" s="23" t="s">
        <v>14</v>
      </c>
      <c r="B60" s="20"/>
      <c r="C60" s="20"/>
      <c r="D60" s="23" t="s">
        <v>15</v>
      </c>
      <c r="E60" s="23"/>
    </row>
    <row r="61" spans="1:13" x14ac:dyDescent="0.25">
      <c r="A61" s="23"/>
      <c r="B61" s="20"/>
      <c r="C61" s="20"/>
      <c r="D61" s="23"/>
      <c r="E61" s="23"/>
    </row>
    <row r="62" spans="1:13" x14ac:dyDescent="0.25">
      <c r="A62" s="23" t="s">
        <v>24</v>
      </c>
      <c r="B62" s="20"/>
      <c r="C62" s="20"/>
      <c r="D62" s="23" t="s">
        <v>25</v>
      </c>
      <c r="E62" s="23"/>
    </row>
    <row r="63" spans="1:13" x14ac:dyDescent="0.25">
      <c r="A63" s="23"/>
      <c r="B63" s="20"/>
      <c r="C63" s="20"/>
      <c r="D63" s="23"/>
      <c r="E63" s="23"/>
    </row>
    <row r="64" spans="1:13" x14ac:dyDescent="0.25">
      <c r="A64" s="23" t="s">
        <v>16</v>
      </c>
      <c r="B64" s="20"/>
      <c r="C64" s="20"/>
      <c r="D64" s="23" t="s">
        <v>17</v>
      </c>
      <c r="E64" s="23"/>
    </row>
    <row r="65" spans="1:7" x14ac:dyDescent="0.25">
      <c r="A65" s="23"/>
      <c r="B65" s="20"/>
      <c r="C65" s="20"/>
      <c r="D65" s="23"/>
      <c r="E65" s="23"/>
    </row>
    <row r="66" spans="1:7" x14ac:dyDescent="0.25">
      <c r="A66" s="23" t="s">
        <v>18</v>
      </c>
      <c r="B66" s="20"/>
      <c r="C66" s="20"/>
      <c r="D66" s="23" t="s">
        <v>19</v>
      </c>
      <c r="E66" s="23"/>
    </row>
    <row r="67" spans="1:7" x14ac:dyDescent="0.25">
      <c r="A67" s="23"/>
      <c r="B67" s="20"/>
      <c r="C67" s="20"/>
      <c r="D67" s="23"/>
      <c r="E67" s="23"/>
    </row>
    <row r="68" spans="1:7" s="13" customFormat="1" x14ac:dyDescent="0.25">
      <c r="A68" s="23" t="s">
        <v>20</v>
      </c>
      <c r="B68" s="20"/>
      <c r="C68" s="20"/>
      <c r="D68" s="23" t="s">
        <v>21</v>
      </c>
      <c r="E68" s="23"/>
      <c r="F68" s="4"/>
      <c r="G68" s="4"/>
    </row>
  </sheetData>
  <mergeCells count="6">
    <mergeCell ref="A4:G4"/>
    <mergeCell ref="A51:G51"/>
    <mergeCell ref="A54:B54"/>
    <mergeCell ref="A52:G52"/>
    <mergeCell ref="A53:G53"/>
    <mergeCell ref="A6:G6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2020-04-22T04:41:45Z</cp:lastPrinted>
  <dcterms:created xsi:type="dcterms:W3CDTF">2019-03-11T10:08:28Z</dcterms:created>
  <dcterms:modified xsi:type="dcterms:W3CDTF">2020-04-23T09:55:13Z</dcterms:modified>
</cp:coreProperties>
</file>