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ИМН'!$A$1:$Q$42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Q21" i="1" l="1"/>
  <c r="O22" i="1"/>
  <c r="O21" i="1"/>
  <c r="M21" i="1"/>
  <c r="I22" i="1"/>
  <c r="I21" i="1"/>
  <c r="Q17" i="1"/>
  <c r="Q18" i="1"/>
  <c r="Q19" i="1"/>
  <c r="O12" i="1"/>
  <c r="O16" i="1"/>
  <c r="O17" i="1"/>
  <c r="O18" i="1"/>
  <c r="O19" i="1"/>
  <c r="O20" i="1"/>
  <c r="M14" i="1"/>
  <c r="M15" i="1"/>
  <c r="M20" i="1"/>
  <c r="K15" i="1"/>
  <c r="K17" i="1"/>
  <c r="I8" i="1"/>
  <c r="I9" i="1"/>
  <c r="I14" i="1"/>
  <c r="I15" i="1"/>
  <c r="I7" i="1"/>
  <c r="G21" i="1" l="1"/>
  <c r="G20" i="1" l="1"/>
  <c r="G15" i="1"/>
  <c r="G16" i="1"/>
  <c r="G17" i="1"/>
  <c r="G18" i="1"/>
  <c r="G19" i="1"/>
  <c r="G14" i="1"/>
  <c r="G7" i="1" l="1"/>
  <c r="G12" i="1" l="1"/>
  <c r="G10" i="1" l="1"/>
  <c r="G13" i="1"/>
  <c r="G11" i="1"/>
  <c r="G9" i="1"/>
  <c r="G8" i="1"/>
</calcChain>
</file>

<file path=xl/sharedStrings.xml><?xml version="1.0" encoding="utf-8"?>
<sst xmlns="http://schemas.openxmlformats.org/spreadsheetml/2006/main" count="82" uniqueCount="68">
  <si>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</si>
  <si>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</si>
  <si>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</si>
  <si>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</si>
  <si>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</si>
  <si>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</si>
  <si>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</si>
  <si>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</si>
  <si>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</si>
  <si>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</si>
  <si>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</si>
  <si>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</si>
  <si>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</si>
  <si>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</si>
  <si>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</si>
  <si>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</si>
  <si>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</si>
  <si>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</si>
  <si>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</si>
  <si>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</si>
  <si>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</si>
  <si>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</si>
  <si>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</si>
  <si>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</si>
  <si>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Скальпель одноразовый стерильный №22</t>
  </si>
  <si>
    <t>Скальпель одноразовый стерильный №23</t>
  </si>
  <si>
    <t>Скальпель одноразовый стерильный №15</t>
  </si>
  <si>
    <t>Шприц 1,0мл</t>
  </si>
  <si>
    <t>Шприц  инъекционный трехкомпонентный инсулиновый стерильный однократного применения  объемом 1 мл, с иглой 21G</t>
  </si>
  <si>
    <t>шприц тип Жанэ 150мл одноразовый с наконечникам для катетерной насадки</t>
  </si>
  <si>
    <t>штука</t>
  </si>
  <si>
    <t>Описание лекарственного средства и медицинского изделия (краткая характеристика)</t>
  </si>
  <si>
    <t>Салфетка спиртовая</t>
  </si>
  <si>
    <t>Спиртовая салфетка, представляет собой нетканное полотно, пропитанное 70% изопропиловым спиртом и упакованное в бумагу из алюминиевой фольги. Размер салфетки 65мм х 56мм.</t>
  </si>
  <si>
    <t>Провизор</t>
  </si>
  <si>
    <t>Темиржанова Л.Р.</t>
  </si>
  <si>
    <t>Шприц 150,0мл</t>
  </si>
  <si>
    <t>Скальпель № 15</t>
  </si>
  <si>
    <t>Скальпель № 22</t>
  </si>
  <si>
    <t>Скальпель № 23</t>
  </si>
  <si>
    <t>Шприц 3,0мл</t>
  </si>
  <si>
    <t>Шприц  инъекционный трехкомпонентный инсулиновый стерильный однократного применения  объемом 3 мл, с иглой 21G</t>
  </si>
  <si>
    <t>метр</t>
  </si>
  <si>
    <t>Марля</t>
  </si>
  <si>
    <t>Марля медицинская отбеленная 30гр/м, в рулоне 1000 метр</t>
  </si>
  <si>
    <t>кружка</t>
  </si>
  <si>
    <t>Кружка Эсмарха  2 литра одноразовые</t>
  </si>
  <si>
    <t>Нить хирургическая капроновая не рассасывающаяся полиамидная синтетическая без иглы</t>
  </si>
  <si>
    <t>Нить хирургическая капроновая № 6 не рассасывающаяся полиамидная синтетическая без иглы стерильная, длина нити 20 м</t>
  </si>
  <si>
    <t>Нить хирургическая капроновая  № 3 не рассасывающаяся полиамидная синтетическая без иглы стерильная, длина нити 20 м</t>
  </si>
  <si>
    <t>Нить хирургическая капроновая № 4 не рассасывающаяся полиамидная синтетическая без иглы стерильная, длина нити 20 м</t>
  </si>
  <si>
    <t>Нить хирургическая капроновая № 5 не рассасывающаяся полиамидная синтетическая без иглы стерильная, длина нити 20 м</t>
  </si>
  <si>
    <t>Вата</t>
  </si>
  <si>
    <t>упаковка</t>
  </si>
  <si>
    <t>Вата медицинская не стерильная 100 грамм в упаковке</t>
  </si>
  <si>
    <t xml:space="preserve">Медицинские изделия 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</si>
  <si>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(обязательное наличие в документе: серии, срока годности изделия, номер заключения                                                                    о безопасности качества продукции и его срок действия. Если изделие не подлежит   обязательной сертификации, то это указывается  в документе. Должен быть указан производитель и страну производителя изделия)</t>
  </si>
  <si>
    <t>Цена ТОО Альянс-Фарм</t>
  </si>
  <si>
    <t>Сумма ТОО Альянс-Фарм</t>
  </si>
  <si>
    <t>Цена ТОО ADAL MEDICA KAZAKHSTAN</t>
  </si>
  <si>
    <t>Сумма ТОО ADAL MEDICA KAZAKHSTAN</t>
  </si>
  <si>
    <t>Цена ТОО Асфарм</t>
  </si>
  <si>
    <t>Сумма ТОО Асфарм</t>
  </si>
  <si>
    <t>Цена ТОО Даренмед</t>
  </si>
  <si>
    <t>Сумма ТОО Даренмед</t>
  </si>
  <si>
    <t>Цена ТОО Фармакс-2</t>
  </si>
  <si>
    <t>Сумма ТОО Фармакс-3</t>
  </si>
  <si>
    <t>к протоколу итогов 3 от 18.02.2020г.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</si>
</sst>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\ _₽_-;\-* #,##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8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1" applyFont="1" applyFill="1"/>
    <xf numFmtId="0" fontId="7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7" fillId="2" borderId="2" xfId="22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9" fillId="0" borderId="2" xfId="1" applyFont="1" applyBorder="1"/>
    <xf numFmtId="3" fontId="9" fillId="0" borderId="2" xfId="1" applyNumberFormat="1" applyFont="1" applyBorder="1"/>
    <xf numFmtId="4" fontId="9" fillId="0" borderId="2" xfId="1" applyNumberFormat="1" applyFont="1" applyBorder="1"/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0" xfId="1" applyFont="1"/>
    <xf numFmtId="4" fontId="10" fillId="2" borderId="2" xfId="19" applyNumberFormat="1" applyFont="1" applyFill="1" applyBorder="1" applyAlignment="1">
      <alignment horizontal="right" vertical="center" wrapText="1"/>
    </xf>
    <xf numFmtId="4" fontId="8" fillId="0" borderId="2" xfId="19" applyNumberFormat="1" applyFont="1" applyFill="1" applyBorder="1" applyAlignment="1">
      <alignment horizontal="right" vertical="center"/>
    </xf>
    <xf numFmtId="4" fontId="8" fillId="0" borderId="2" xfId="19" applyNumberFormat="1" applyFont="1" applyBorder="1" applyAlignment="1">
      <alignment horizontal="right" vertical="center"/>
    </xf>
    <xf numFmtId="4" fontId="9" fillId="0" borderId="2" xfId="1" applyNumberFormat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wrapText="1"/>
    </xf>
    <xf numFmtId="3" fontId="7" fillId="2" borderId="2" xfId="5" applyNumberFormat="1" applyFont="1" applyFill="1" applyBorder="1" applyAlignment="1">
      <alignment horizont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wrapText="1"/>
    </xf>
    <xf numFmtId="0" fontId="7" fillId="0" borderId="0" xfId="0" applyFont="1" applyFill="1" applyBorder="1" applyAlignment="1"/>
    <xf numFmtId="0" fontId="8" fillId="0" borderId="2" xfId="1" applyFont="1" applyBorder="1"/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4" fontId="8" fillId="0" borderId="2" xfId="1" applyNumberFormat="1" applyFont="1" applyFill="1" applyBorder="1"/>
    <xf numFmtId="4" fontId="8" fillId="0" borderId="2" xfId="1" applyNumberFormat="1" applyFont="1" applyBorder="1"/>
    <xf numFmtId="4" fontId="8" fillId="3" borderId="2" xfId="1" applyNumberFormat="1" applyFont="1" applyFill="1" applyBorder="1"/>
    <xf numFmtId="4" fontId="8" fillId="4" borderId="2" xfId="1" applyNumberFormat="1" applyFont="1" applyFill="1" applyBorder="1"/>
    <xf numFmtId="4" fontId="8" fillId="3" borderId="0" xfId="1" applyNumberFormat="1" applyFont="1" applyFill="1"/>
    <xf numFmtId="0" fontId="12" fillId="0" borderId="2" xfId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4" fontId="13" fillId="0" borderId="2" xfId="19" applyNumberFormat="1" applyFont="1" applyFill="1" applyBorder="1" applyAlignment="1">
      <alignment horizontal="right" vertical="center"/>
    </xf>
    <xf numFmtId="4" fontId="13" fillId="0" borderId="2" xfId="1" applyNumberFormat="1" applyFont="1" applyFill="1" applyBorder="1"/>
    <xf numFmtId="0" fontId="13" fillId="0" borderId="0" xfId="1" applyFont="1" applyFill="1"/>
    <xf numFmtId="0" fontId="13" fillId="2" borderId="2" xfId="22" applyFont="1" applyFill="1" applyBorder="1" applyAlignment="1">
      <alignment horizontal="left" vertical="center" wrapText="1"/>
    </xf>
    <xf numFmtId="166" fontId="13" fillId="2" borderId="2" xfId="19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4" fontId="13" fillId="0" borderId="2" xfId="19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topLeftCell="C1" zoomScale="85" zoomScaleSheetLayoutView="85" workbookViewId="0">
      <selection activeCell="H5" sqref="H5"/>
    </sheetView>
  </sheetViews>
  <sheetFormatPr defaultColWidth="8.85546875" defaultRowHeight="15.75" x14ac:dyDescent="0.25"/>
  <cols>
    <col min="1" max="1" width="8.85546875" style="1"/>
    <col min="2" max="2" width="25.42578125" style="1" customWidth="1"/>
    <col min="3" max="3" width="50" style="1" customWidth="1"/>
    <col min="4" max="4" width="13.28515625" style="1" customWidth="1"/>
    <col min="5" max="5" width="12.28515625" style="1" customWidth="1"/>
    <col min="6" max="6" width="9.85546875" style="1" customWidth="1"/>
    <col min="7" max="7" width="17.7109375" style="1" customWidth="1"/>
    <col min="8" max="9" width="22" style="1" customWidth="1"/>
    <col min="10" max="11" width="21.28515625" style="1" customWidth="1"/>
    <col min="12" max="13" width="19.7109375" style="1" customWidth="1"/>
    <col min="14" max="15" width="18.140625" style="1" customWidth="1"/>
    <col min="16" max="16" width="19.42578125" style="1" customWidth="1"/>
    <col min="17" max="17" width="18.28515625" style="1" customWidth="1"/>
    <col min="18" max="16384" width="8.85546875" style="1"/>
  </cols>
  <sheetData>
    <row r="1" spans="1:17" x14ac:dyDescent="0.25">
      <c r="E1" s="1" t="s">
        <v>0</v>
      </c>
    </row>
    <row r="2" spans="1:17" x14ac:dyDescent="0.25">
      <c r="E2" s="1" t="s">
        <v>67</v>
      </c>
    </row>
    <row r="4" spans="1:17" ht="15.75" customHeight="1" x14ac:dyDescent="0.25">
      <c r="A4" s="33" t="s">
        <v>1</v>
      </c>
      <c r="B4" s="33"/>
      <c r="C4" s="33"/>
      <c r="D4" s="33"/>
      <c r="E4" s="33"/>
      <c r="F4" s="33"/>
      <c r="G4" s="33"/>
    </row>
    <row r="5" spans="1:17" ht="57" customHeight="1" x14ac:dyDescent="0.25">
      <c r="A5" s="2" t="s">
        <v>2</v>
      </c>
      <c r="B5" s="2" t="s">
        <v>3</v>
      </c>
      <c r="C5" s="2" t="s">
        <v>31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57</v>
      </c>
      <c r="I5" s="2" t="s">
        <v>58</v>
      </c>
      <c r="J5" s="2" t="s">
        <v>59</v>
      </c>
      <c r="K5" s="2" t="s">
        <v>60</v>
      </c>
      <c r="L5" s="2" t="s">
        <v>61</v>
      </c>
      <c r="M5" s="2" t="s">
        <v>62</v>
      </c>
      <c r="N5" s="2" t="s">
        <v>63</v>
      </c>
      <c r="O5" s="2" t="s">
        <v>64</v>
      </c>
      <c r="P5" s="2" t="s">
        <v>65</v>
      </c>
      <c r="Q5" s="2" t="s">
        <v>66</v>
      </c>
    </row>
    <row r="6" spans="1:17" ht="20.25" customHeight="1" x14ac:dyDescent="0.25">
      <c r="A6" s="34" t="s">
        <v>55</v>
      </c>
      <c r="B6" s="34"/>
      <c r="C6" s="34"/>
      <c r="D6" s="34"/>
      <c r="E6" s="34"/>
      <c r="F6" s="34"/>
      <c r="G6" s="34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6" customFormat="1" ht="18.75" customHeight="1" x14ac:dyDescent="0.25">
      <c r="A7" s="23">
        <v>1</v>
      </c>
      <c r="B7" s="4" t="s">
        <v>37</v>
      </c>
      <c r="C7" s="4" t="s">
        <v>26</v>
      </c>
      <c r="D7" s="5" t="s">
        <v>30</v>
      </c>
      <c r="E7" s="7">
        <v>500</v>
      </c>
      <c r="F7" s="8">
        <v>81.84</v>
      </c>
      <c r="G7" s="19">
        <f t="shared" ref="G7" si="0">F7*E7</f>
        <v>40920</v>
      </c>
      <c r="H7" s="41">
        <v>81</v>
      </c>
      <c r="I7" s="41">
        <f>H7*E7</f>
        <v>40500</v>
      </c>
      <c r="J7" s="39"/>
      <c r="K7" s="39"/>
      <c r="L7" s="39"/>
      <c r="M7" s="39"/>
      <c r="N7" s="39"/>
      <c r="O7" s="39"/>
      <c r="P7" s="39"/>
      <c r="Q7" s="39"/>
    </row>
    <row r="8" spans="1:17" s="6" customFormat="1" ht="15.75" customHeight="1" x14ac:dyDescent="0.25">
      <c r="A8" s="23">
        <v>2</v>
      </c>
      <c r="B8" s="4" t="s">
        <v>38</v>
      </c>
      <c r="C8" s="4" t="s">
        <v>24</v>
      </c>
      <c r="D8" s="5" t="s">
        <v>30</v>
      </c>
      <c r="E8" s="7">
        <v>2240</v>
      </c>
      <c r="F8" s="8">
        <v>81.84</v>
      </c>
      <c r="G8" s="19">
        <f t="shared" ref="G8:G10" si="1">F8*E8</f>
        <v>183321.60000000001</v>
      </c>
      <c r="H8" s="41">
        <v>81</v>
      </c>
      <c r="I8" s="41">
        <f t="shared" ref="I8:I20" si="2">H8*E8</f>
        <v>181440</v>
      </c>
      <c r="J8" s="39"/>
      <c r="K8" s="39"/>
      <c r="L8" s="39"/>
      <c r="M8" s="39"/>
      <c r="N8" s="39"/>
      <c r="O8" s="39"/>
      <c r="P8" s="39"/>
      <c r="Q8" s="39"/>
    </row>
    <row r="9" spans="1:17" s="6" customFormat="1" ht="17.25" customHeight="1" x14ac:dyDescent="0.25">
      <c r="A9" s="23">
        <v>3</v>
      </c>
      <c r="B9" s="4" t="s">
        <v>39</v>
      </c>
      <c r="C9" s="4" t="s">
        <v>25</v>
      </c>
      <c r="D9" s="5" t="s">
        <v>30</v>
      </c>
      <c r="E9" s="7">
        <v>1000</v>
      </c>
      <c r="F9" s="8">
        <v>81.84</v>
      </c>
      <c r="G9" s="19">
        <f t="shared" si="1"/>
        <v>81840</v>
      </c>
      <c r="H9" s="41">
        <v>81</v>
      </c>
      <c r="I9" s="41">
        <f t="shared" si="2"/>
        <v>81000</v>
      </c>
      <c r="J9" s="39"/>
      <c r="K9" s="39"/>
      <c r="L9" s="39"/>
      <c r="M9" s="39"/>
      <c r="N9" s="39"/>
      <c r="O9" s="39"/>
      <c r="P9" s="39"/>
      <c r="Q9" s="39"/>
    </row>
    <row r="10" spans="1:17" s="51" customFormat="1" ht="66" customHeight="1" x14ac:dyDescent="0.25">
      <c r="A10" s="44">
        <v>4</v>
      </c>
      <c r="B10" s="45" t="s">
        <v>32</v>
      </c>
      <c r="C10" s="45" t="s">
        <v>33</v>
      </c>
      <c r="D10" s="46" t="s">
        <v>30</v>
      </c>
      <c r="E10" s="47">
        <v>336800</v>
      </c>
      <c r="F10" s="48">
        <v>5</v>
      </c>
      <c r="G10" s="49">
        <f t="shared" si="1"/>
        <v>1684000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s="51" customFormat="1" ht="54.75" customHeight="1" x14ac:dyDescent="0.25">
      <c r="A11" s="44">
        <v>5</v>
      </c>
      <c r="B11" s="52" t="s">
        <v>27</v>
      </c>
      <c r="C11" s="52" t="s">
        <v>28</v>
      </c>
      <c r="D11" s="46" t="s">
        <v>30</v>
      </c>
      <c r="E11" s="53">
        <v>1700</v>
      </c>
      <c r="F11" s="54">
        <v>20</v>
      </c>
      <c r="G11" s="55">
        <f t="shared" ref="G11:G12" si="3">F11*E11</f>
        <v>34000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s="6" customFormat="1" ht="35.25" customHeight="1" x14ac:dyDescent="0.25">
      <c r="A12" s="23">
        <v>6</v>
      </c>
      <c r="B12" s="10" t="s">
        <v>36</v>
      </c>
      <c r="C12" s="3" t="s">
        <v>29</v>
      </c>
      <c r="D12" s="5" t="s">
        <v>30</v>
      </c>
      <c r="E12" s="11">
        <v>460</v>
      </c>
      <c r="F12" s="9">
        <v>655</v>
      </c>
      <c r="G12" s="20">
        <f t="shared" si="3"/>
        <v>301300</v>
      </c>
      <c r="H12" s="39"/>
      <c r="I12" s="39"/>
      <c r="J12" s="39"/>
      <c r="K12" s="39"/>
      <c r="L12" s="39"/>
      <c r="M12" s="39"/>
      <c r="N12" s="41">
        <v>375</v>
      </c>
      <c r="O12" s="41">
        <f t="shared" ref="O8:O20" si="4">N12*E12</f>
        <v>172500</v>
      </c>
      <c r="P12" s="39"/>
      <c r="Q12" s="39"/>
    </row>
    <row r="13" spans="1:17" s="51" customFormat="1" ht="48" customHeight="1" x14ac:dyDescent="0.25">
      <c r="A13" s="44">
        <v>7</v>
      </c>
      <c r="B13" s="52" t="s">
        <v>40</v>
      </c>
      <c r="C13" s="52" t="s">
        <v>41</v>
      </c>
      <c r="D13" s="46" t="s">
        <v>30</v>
      </c>
      <c r="E13" s="56">
        <v>15500</v>
      </c>
      <c r="F13" s="54">
        <v>12</v>
      </c>
      <c r="G13" s="55">
        <f>F13*E13</f>
        <v>186000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s="6" customFormat="1" ht="48" customHeight="1" x14ac:dyDescent="0.25">
      <c r="A14" s="23">
        <v>8</v>
      </c>
      <c r="B14" s="25" t="s">
        <v>43</v>
      </c>
      <c r="C14" s="25" t="s">
        <v>44</v>
      </c>
      <c r="D14" s="26" t="s">
        <v>42</v>
      </c>
      <c r="E14" s="27">
        <v>64000</v>
      </c>
      <c r="F14" s="28">
        <v>60</v>
      </c>
      <c r="G14" s="21">
        <f>F14*E14</f>
        <v>3840000</v>
      </c>
      <c r="H14" s="42">
        <v>53.82</v>
      </c>
      <c r="I14" s="42">
        <f t="shared" si="2"/>
        <v>3444480</v>
      </c>
      <c r="J14" s="39"/>
      <c r="K14" s="39"/>
      <c r="L14" s="39">
        <v>55</v>
      </c>
      <c r="M14" s="39">
        <f t="shared" ref="M8:M20" si="5">L14*E14</f>
        <v>3520000</v>
      </c>
      <c r="N14" s="39"/>
      <c r="O14" s="39"/>
      <c r="P14" s="39"/>
      <c r="Q14" s="39"/>
    </row>
    <row r="15" spans="1:17" s="6" customFormat="1" ht="48" customHeight="1" x14ac:dyDescent="0.25">
      <c r="A15" s="23">
        <v>9</v>
      </c>
      <c r="B15" s="25" t="s">
        <v>45</v>
      </c>
      <c r="C15" s="25" t="s">
        <v>46</v>
      </c>
      <c r="D15" s="26" t="s">
        <v>30</v>
      </c>
      <c r="E15" s="27">
        <v>1700</v>
      </c>
      <c r="F15" s="28">
        <v>1070</v>
      </c>
      <c r="G15" s="21">
        <f t="shared" ref="G15:G20" si="6">F15*E15</f>
        <v>1819000</v>
      </c>
      <c r="H15" s="42">
        <v>406.5</v>
      </c>
      <c r="I15" s="42">
        <f t="shared" si="2"/>
        <v>691050</v>
      </c>
      <c r="J15" s="39">
        <v>622</v>
      </c>
      <c r="K15" s="39">
        <f t="shared" ref="K8:K20" si="7">J15*E15</f>
        <v>1057400</v>
      </c>
      <c r="L15" s="39">
        <v>407</v>
      </c>
      <c r="M15" s="39">
        <f t="shared" si="5"/>
        <v>691900</v>
      </c>
      <c r="N15" s="39"/>
      <c r="O15" s="39"/>
      <c r="P15" s="39"/>
      <c r="Q15" s="39"/>
    </row>
    <row r="16" spans="1:17" s="6" customFormat="1" ht="48" customHeight="1" x14ac:dyDescent="0.25">
      <c r="A16" s="23">
        <v>10</v>
      </c>
      <c r="B16" s="25" t="s">
        <v>47</v>
      </c>
      <c r="C16" s="25" t="s">
        <v>48</v>
      </c>
      <c r="D16" s="26" t="s">
        <v>30</v>
      </c>
      <c r="E16" s="27">
        <v>800</v>
      </c>
      <c r="F16" s="28">
        <v>627.15</v>
      </c>
      <c r="G16" s="21">
        <f t="shared" si="6"/>
        <v>501720</v>
      </c>
      <c r="H16" s="39"/>
      <c r="I16" s="39"/>
      <c r="J16" s="39"/>
      <c r="K16" s="39"/>
      <c r="L16" s="39"/>
      <c r="M16" s="39"/>
      <c r="N16" s="41">
        <v>550</v>
      </c>
      <c r="O16" s="41">
        <f t="shared" si="4"/>
        <v>440000</v>
      </c>
      <c r="P16" s="39"/>
      <c r="Q16" s="39"/>
    </row>
    <row r="17" spans="1:19" s="6" customFormat="1" ht="48" customHeight="1" x14ac:dyDescent="0.25">
      <c r="A17" s="23">
        <v>11</v>
      </c>
      <c r="B17" s="25" t="s">
        <v>47</v>
      </c>
      <c r="C17" s="25" t="s">
        <v>49</v>
      </c>
      <c r="D17" s="26" t="s">
        <v>30</v>
      </c>
      <c r="E17" s="27">
        <v>1500</v>
      </c>
      <c r="F17" s="28">
        <v>627.15</v>
      </c>
      <c r="G17" s="21">
        <f t="shared" si="6"/>
        <v>940725</v>
      </c>
      <c r="H17" s="39"/>
      <c r="I17" s="39"/>
      <c r="J17" s="39">
        <v>497</v>
      </c>
      <c r="K17" s="39">
        <f t="shared" si="7"/>
        <v>745500</v>
      </c>
      <c r="L17" s="39"/>
      <c r="M17" s="39"/>
      <c r="N17" s="39">
        <v>550</v>
      </c>
      <c r="O17" s="39">
        <f t="shared" si="4"/>
        <v>825000</v>
      </c>
      <c r="P17" s="42">
        <v>412</v>
      </c>
      <c r="Q17" s="42">
        <f t="shared" ref="Q8:Q20" si="8">P17*E17</f>
        <v>618000</v>
      </c>
    </row>
    <row r="18" spans="1:19" s="6" customFormat="1" ht="48" customHeight="1" x14ac:dyDescent="0.25">
      <c r="A18" s="23">
        <v>12</v>
      </c>
      <c r="B18" s="25" t="s">
        <v>47</v>
      </c>
      <c r="C18" s="25" t="s">
        <v>50</v>
      </c>
      <c r="D18" s="26" t="s">
        <v>30</v>
      </c>
      <c r="E18" s="27">
        <v>680</v>
      </c>
      <c r="F18" s="28">
        <v>627.15</v>
      </c>
      <c r="G18" s="21">
        <f t="shared" si="6"/>
        <v>426462</v>
      </c>
      <c r="H18" s="39"/>
      <c r="I18" s="39"/>
      <c r="J18" s="39"/>
      <c r="K18" s="39"/>
      <c r="L18" s="39"/>
      <c r="M18" s="39"/>
      <c r="N18" s="42">
        <v>550</v>
      </c>
      <c r="O18" s="42">
        <f t="shared" si="4"/>
        <v>374000</v>
      </c>
      <c r="P18" s="39">
        <v>595</v>
      </c>
      <c r="Q18" s="39">
        <f t="shared" si="8"/>
        <v>404600</v>
      </c>
    </row>
    <row r="19" spans="1:19" s="6" customFormat="1" ht="48" customHeight="1" x14ac:dyDescent="0.25">
      <c r="A19" s="23">
        <v>13</v>
      </c>
      <c r="B19" s="25" t="s">
        <v>47</v>
      </c>
      <c r="C19" s="25" t="s">
        <v>51</v>
      </c>
      <c r="D19" s="26" t="s">
        <v>30</v>
      </c>
      <c r="E19" s="27">
        <v>1500</v>
      </c>
      <c r="F19" s="28">
        <v>627.15</v>
      </c>
      <c r="G19" s="21">
        <f t="shared" si="6"/>
        <v>940725</v>
      </c>
      <c r="H19" s="39"/>
      <c r="I19" s="39"/>
      <c r="J19" s="39"/>
      <c r="K19" s="39"/>
      <c r="L19" s="39"/>
      <c r="M19" s="39"/>
      <c r="N19" s="42">
        <v>550</v>
      </c>
      <c r="O19" s="42">
        <f t="shared" si="4"/>
        <v>825000</v>
      </c>
      <c r="P19" s="39">
        <v>595</v>
      </c>
      <c r="Q19" s="39">
        <f t="shared" si="8"/>
        <v>892500</v>
      </c>
    </row>
    <row r="20" spans="1:19" s="6" customFormat="1" ht="48" customHeight="1" x14ac:dyDescent="0.25">
      <c r="A20" s="23">
        <v>14</v>
      </c>
      <c r="B20" s="29" t="s">
        <v>52</v>
      </c>
      <c r="C20" s="30" t="s">
        <v>54</v>
      </c>
      <c r="D20" s="26" t="s">
        <v>53</v>
      </c>
      <c r="E20" s="27">
        <v>1000</v>
      </c>
      <c r="F20" s="28">
        <v>160</v>
      </c>
      <c r="G20" s="21">
        <f t="shared" si="6"/>
        <v>160000</v>
      </c>
      <c r="H20" s="39"/>
      <c r="I20" s="39"/>
      <c r="J20" s="39"/>
      <c r="K20" s="39"/>
      <c r="L20" s="42">
        <v>148.9</v>
      </c>
      <c r="M20" s="42">
        <f t="shared" si="5"/>
        <v>148900</v>
      </c>
      <c r="N20" s="39">
        <v>159</v>
      </c>
      <c r="O20" s="39">
        <f t="shared" si="4"/>
        <v>159000</v>
      </c>
      <c r="P20" s="39"/>
      <c r="Q20" s="39"/>
    </row>
    <row r="21" spans="1:19" ht="21.6" customHeight="1" x14ac:dyDescent="0.25">
      <c r="A21" s="12"/>
      <c r="B21" s="12" t="s">
        <v>8</v>
      </c>
      <c r="C21" s="12"/>
      <c r="D21" s="12"/>
      <c r="E21" s="13"/>
      <c r="F21" s="14"/>
      <c r="G21" s="22">
        <f>SUM(G7:G20)</f>
        <v>11140013.6</v>
      </c>
      <c r="H21" s="40"/>
      <c r="I21" s="42">
        <f>I15+I14</f>
        <v>4135530</v>
      </c>
      <c r="J21" s="40"/>
      <c r="K21" s="40"/>
      <c r="L21" s="40"/>
      <c r="M21" s="42">
        <f>M20</f>
        <v>148900</v>
      </c>
      <c r="N21" s="40"/>
      <c r="O21" s="42">
        <f>O18+O19</f>
        <v>1199000</v>
      </c>
      <c r="P21" s="40"/>
      <c r="Q21" s="42">
        <f>Q17</f>
        <v>618000</v>
      </c>
    </row>
    <row r="22" spans="1:19" ht="26.45" customHeight="1" x14ac:dyDescent="0.25">
      <c r="I22" s="43">
        <f>I7+I8+I9</f>
        <v>302940</v>
      </c>
      <c r="O22" s="43">
        <f>O16+O12</f>
        <v>612500</v>
      </c>
    </row>
    <row r="23" spans="1:19" x14ac:dyDescent="0.25">
      <c r="A23" s="35" t="s">
        <v>9</v>
      </c>
      <c r="B23" s="35"/>
      <c r="C23" s="35"/>
      <c r="D23" s="35"/>
      <c r="E23" s="35"/>
      <c r="F23" s="35"/>
      <c r="G23" s="35"/>
      <c r="H23" s="35"/>
      <c r="I23" s="31"/>
    </row>
    <row r="24" spans="1:19" s="15" customFormat="1" ht="53.25" customHeight="1" x14ac:dyDescent="0.25">
      <c r="A24" s="37" t="s">
        <v>56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19" s="15" customFormat="1" ht="45.7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ht="19.5" customHeight="1" x14ac:dyDescent="0.25">
      <c r="A26" s="36" t="s">
        <v>10</v>
      </c>
      <c r="B26" s="36"/>
      <c r="C26" s="15"/>
      <c r="D26" s="24" t="s">
        <v>23</v>
      </c>
      <c r="E26" s="24"/>
    </row>
    <row r="27" spans="1:19" x14ac:dyDescent="0.25">
      <c r="A27" s="16"/>
      <c r="B27" s="15"/>
      <c r="C27" s="15"/>
      <c r="D27" s="15"/>
      <c r="E27" s="15"/>
    </row>
    <row r="28" spans="1:19" x14ac:dyDescent="0.25">
      <c r="A28" s="17" t="s">
        <v>11</v>
      </c>
      <c r="B28" s="15"/>
      <c r="C28" s="15"/>
      <c r="D28" s="17" t="s">
        <v>12</v>
      </c>
      <c r="E28" s="17"/>
    </row>
    <row r="29" spans="1:19" x14ac:dyDescent="0.25">
      <c r="A29" s="17"/>
      <c r="B29" s="15"/>
      <c r="C29" s="15"/>
      <c r="D29" s="17"/>
      <c r="E29" s="17"/>
    </row>
    <row r="30" spans="1:19" x14ac:dyDescent="0.25">
      <c r="A30" s="17" t="s">
        <v>13</v>
      </c>
      <c r="B30" s="15"/>
      <c r="C30" s="15"/>
      <c r="D30" s="17" t="s">
        <v>14</v>
      </c>
      <c r="E30" s="17"/>
    </row>
    <row r="31" spans="1:19" ht="9" customHeight="1" x14ac:dyDescent="0.25">
      <c r="A31" s="17"/>
      <c r="B31" s="15"/>
      <c r="C31" s="15"/>
      <c r="D31" s="17"/>
      <c r="E31" s="17"/>
    </row>
    <row r="32" spans="1:19" x14ac:dyDescent="0.25">
      <c r="A32" s="17" t="s">
        <v>15</v>
      </c>
      <c r="B32" s="15"/>
      <c r="C32" s="15"/>
      <c r="D32" s="17" t="s">
        <v>16</v>
      </c>
      <c r="E32" s="17"/>
    </row>
    <row r="33" spans="1:7" x14ac:dyDescent="0.25">
      <c r="A33" s="17"/>
      <c r="B33" s="15"/>
      <c r="C33" s="15"/>
      <c r="D33" s="17"/>
      <c r="E33" s="17"/>
    </row>
    <row r="34" spans="1:7" x14ac:dyDescent="0.25">
      <c r="A34" s="17" t="s">
        <v>34</v>
      </c>
      <c r="B34" s="15"/>
      <c r="C34" s="15"/>
      <c r="D34" s="17" t="s">
        <v>35</v>
      </c>
      <c r="E34" s="17"/>
    </row>
    <row r="35" spans="1:7" x14ac:dyDescent="0.25">
      <c r="A35" s="17"/>
      <c r="B35" s="15"/>
      <c r="C35" s="15"/>
      <c r="D35" s="17"/>
      <c r="E35" s="17"/>
    </row>
    <row r="36" spans="1:7" x14ac:dyDescent="0.25">
      <c r="A36" s="17" t="s">
        <v>17</v>
      </c>
      <c r="B36" s="15"/>
      <c r="C36" s="15"/>
      <c r="D36" s="17" t="s">
        <v>18</v>
      </c>
      <c r="E36" s="17"/>
    </row>
    <row r="37" spans="1:7" x14ac:dyDescent="0.25">
      <c r="A37" s="17"/>
      <c r="B37" s="15"/>
      <c r="C37" s="15"/>
      <c r="D37" s="17"/>
      <c r="E37" s="17"/>
    </row>
    <row r="38" spans="1:7" x14ac:dyDescent="0.25">
      <c r="A38" s="17" t="s">
        <v>19</v>
      </c>
      <c r="B38" s="15"/>
      <c r="C38" s="15"/>
      <c r="D38" s="17" t="s">
        <v>20</v>
      </c>
      <c r="E38" s="17"/>
    </row>
    <row r="39" spans="1:7" x14ac:dyDescent="0.25">
      <c r="A39" s="17"/>
      <c r="B39" s="15"/>
      <c r="C39" s="15"/>
      <c r="D39" s="17"/>
      <c r="E39" s="17"/>
    </row>
    <row r="40" spans="1:7" s="18" customFormat="1" x14ac:dyDescent="0.25">
      <c r="A40" s="17" t="s">
        <v>21</v>
      </c>
      <c r="B40" s="15"/>
      <c r="C40" s="15"/>
      <c r="D40" s="17" t="s">
        <v>22</v>
      </c>
      <c r="E40" s="17"/>
      <c r="F40" s="1"/>
      <c r="G40" s="1"/>
    </row>
  </sheetData>
  <mergeCells count="6">
    <mergeCell ref="A4:G4"/>
    <mergeCell ref="A6:G6"/>
    <mergeCell ref="A23:H23"/>
    <mergeCell ref="A26:B26"/>
    <mergeCell ref="A24:S24"/>
    <mergeCell ref="A25:S25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2020-02-18T12:00:14Z</cp:lastPrinted>
  <dcterms:created xsi:type="dcterms:W3CDTF">2019-03-11T10:08:28Z</dcterms:created>
  <dcterms:modified xsi:type="dcterms:W3CDTF">2020-02-18T12:00:50Z</dcterms:modified>
</cp:coreProperties>
</file>