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ИМН'!$A$1:$M$59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38" i="1" l="1"/>
  <c r="I13" i="1"/>
  <c r="M38" i="1"/>
  <c r="M14" i="1" l="1"/>
  <c r="M37" i="1" l="1"/>
  <c r="M33" i="1"/>
  <c r="M32" i="1"/>
  <c r="M31" i="1"/>
  <c r="G32" i="1" l="1"/>
  <c r="G31" i="1" l="1"/>
  <c r="G36" i="1"/>
  <c r="G8" i="1" l="1"/>
  <c r="G9" i="1"/>
  <c r="G10" i="1"/>
  <c r="G11" i="1"/>
  <c r="G12" i="1"/>
  <c r="G35" i="1"/>
  <c r="G37" i="1"/>
  <c r="G23" i="1"/>
  <c r="G24" i="1"/>
  <c r="G25" i="1"/>
  <c r="G26" i="1"/>
  <c r="G27" i="1"/>
  <c r="G28" i="1"/>
  <c r="G29" i="1"/>
  <c r="G30" i="1"/>
  <c r="F33" i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G13" i="1" l="1"/>
  <c r="G14" i="1"/>
  <c r="G15" i="1"/>
  <c r="G34" i="1" l="1"/>
  <c r="G33" i="1" l="1"/>
  <c r="G7" i="1"/>
  <c r="G38" i="1" l="1"/>
</calcChain>
</file>

<file path=xl/sharedStrings.xml><?xml version="1.0" encoding="utf-8"?>
<sst xmlns="http://schemas.openxmlformats.org/spreadsheetml/2006/main" count="131" uniqueCount="91">
  <si>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</si>
  <si>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</si>
  <si>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</si>
  <si>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</si>
  <si>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</si>
  <si>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</si>
  <si>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</si>
  <si>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</si>
  <si>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</si>
  <si>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</si>
  <si>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</si>
  <si>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</si>
  <si>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</si>
  <si>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</si>
  <si>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</si>
  <si>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</si>
  <si>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</si>
  <si>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</si>
  <si>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</si>
  <si>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</si>
  <si>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</si>
  <si>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</si>
  <si>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</si>
  <si>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</si>
  <si>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</si>
  <si>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</si>
  <si>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</si>
  <si>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</si>
  <si>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Наконечник</t>
  </si>
  <si>
    <t>Корженко О.О.</t>
  </si>
  <si>
    <t xml:space="preserve">Аспирационный наконечник Yankauer одноразовый </t>
  </si>
  <si>
    <t>Заместитель директора по стратегическому планированию и развитию</t>
  </si>
  <si>
    <t>Перчатки  хир.стер 7,0 размер</t>
  </si>
  <si>
    <t>пар</t>
  </si>
  <si>
    <t>Перчатки хирургические латексные текстурированные неопудренные стерильные, размер 7,0</t>
  </si>
  <si>
    <t>Провизор</t>
  </si>
  <si>
    <t>Темиржанова Л.Р.</t>
  </si>
  <si>
    <t>Дренажная трубка</t>
  </si>
  <si>
    <t xml:space="preserve">Дренажная трубка силиконовая, размер 7,0х11 </t>
  </si>
  <si>
    <t>Дренажная трубка силиконовая, размер 5,0х7,0</t>
  </si>
  <si>
    <t>Дренажная трубка силиконовая, размер 20х25</t>
  </si>
  <si>
    <t>метр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</si>
  <si>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</si>
  <si>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</si>
  <si>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</si>
  <si>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</si>
  <si>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упаковка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</si>
  <si>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</si>
  <si>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</si>
  <si>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</si>
  <si>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</si>
  <si>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</si>
  <si>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</si>
  <si>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</si>
  <si>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</si>
  <si>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</si>
  <si>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</si>
  <si>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</si>
  <si>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</si>
  <si>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</si>
  <si>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</si>
  <si>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</si>
  <si>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</si>
  <si>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</si>
  <si>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</si>
  <si>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</si>
  <si>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</si>
  <si>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</si>
  <si>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</si>
  <si>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</si>
  <si>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</si>
  <si>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</si>
  <si>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</si>
  <si>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</si>
  <si>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Системы</t>
  </si>
  <si>
    <t>Система для переливания крови система для переливания крови и кровезаменителей 18 G</t>
  </si>
  <si>
    <t>Цилиндр мерный</t>
  </si>
  <si>
    <t>Цилиндр мерный на 50 мл</t>
  </si>
  <si>
    <t>Соединительная трубка</t>
  </si>
  <si>
    <t>Соединительная трубка для аспирационного наконечника одноразовый 5 м</t>
  </si>
  <si>
    <t>Набор для катетеризации крупных сосудов</t>
  </si>
  <si>
    <t>Набор для катетеризации крупных сосудов, одноразовый, стерильный.  Катетер двухканальный 7F*20см, проводник J 035*60см, дилататор 8F*12см,  игла 18G*7см, шприц 10мл, скальпель, Мотыльковый клапан с зажимом</t>
  </si>
  <si>
    <t>Набор для катетеризации крупных сосудов, одноразовый, стерильный.  Катетер одноканальный 7F*20см, проводник J 035*60см, дилататор 8F*12см,  игла 18G*7см, шприц 10мл, скальпель, Мотыльковый клапан с зажимом</t>
  </si>
  <si>
    <t>Не соответствует характеристика</t>
  </si>
  <si>
    <t>ТОО "БиоЛанд" Цена</t>
  </si>
  <si>
    <t>ТОО "БиоЛанд" Сумма</t>
  </si>
  <si>
    <t>ТОО "MEDICAL MARKETING GROUP KZ" Цена</t>
  </si>
  <si>
    <t>ТОО "MEDICAL MARKETING GROUP KZ" Сумма</t>
  </si>
  <si>
    <t>ТОО "Эко-фарм" Цена</t>
  </si>
  <si>
    <t>ТОО "Эко-фарм" Сумма</t>
  </si>
  <si>
    <t>к протоколу 44 от 12.06.2020г.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</si>
</sst>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5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0" borderId="2" xfId="1" applyFont="1" applyFill="1" applyBorder="1"/>
    <xf numFmtId="0" fontId="10" fillId="0" borderId="2" xfId="1" applyFont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top" wrapText="1"/>
    </xf>
    <xf numFmtId="0" fontId="7" fillId="0" borderId="2" xfId="1" applyFont="1" applyFill="1" applyBorder="1" applyAlignment="1">
      <alignment horizontal="right" wrapText="1"/>
    </xf>
    <xf numFmtId="43" fontId="7" fillId="4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right" vertical="center" wrapText="1"/>
    </xf>
    <xf numFmtId="43" fontId="7" fillId="4" borderId="2" xfId="1" applyNumberFormat="1" applyFont="1" applyFill="1" applyBorder="1" applyAlignment="1">
      <alignment horizontal="right" vertical="center" wrapText="1"/>
    </xf>
    <xf numFmtId="43" fontId="7" fillId="2" borderId="2" xfId="23" applyFont="1" applyFill="1" applyBorder="1" applyAlignment="1">
      <alignment horizontal="right" vertical="center" wrapText="1"/>
    </xf>
    <xf numFmtId="43" fontId="7" fillId="3" borderId="2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2" borderId="2" xfId="1" applyNumberFormat="1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BreakPreview" zoomScale="70" zoomScaleSheetLayoutView="70" workbookViewId="0">
      <selection activeCell="I39" sqref="I39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9" width="17.85546875" style="4" customWidth="1"/>
    <col min="10" max="12" width="18.140625" style="4" customWidth="1"/>
    <col min="13" max="13" width="18.28515625" style="4" customWidth="1"/>
    <col min="14" max="16384" width="8.85546875" style="4"/>
  </cols>
  <sheetData>
    <row r="1" spans="1:13" x14ac:dyDescent="0.25">
      <c r="E1" s="4" t="s">
        <v>0</v>
      </c>
    </row>
    <row r="2" spans="1:13" x14ac:dyDescent="0.25">
      <c r="E2" s="4" t="s">
        <v>90</v>
      </c>
    </row>
    <row r="4" spans="1:13" ht="15.75" customHeight="1" x14ac:dyDescent="0.25">
      <c r="A4" s="51" t="s">
        <v>1</v>
      </c>
      <c r="B4" s="51"/>
      <c r="C4" s="51"/>
      <c r="D4" s="51"/>
      <c r="E4" s="51"/>
      <c r="F4" s="51"/>
      <c r="G4" s="51"/>
    </row>
    <row r="5" spans="1:13" ht="60" customHeight="1" x14ac:dyDescent="0.25">
      <c r="A5" s="5" t="s">
        <v>2</v>
      </c>
      <c r="B5" s="5" t="s">
        <v>3</v>
      </c>
      <c r="C5" s="5" t="s">
        <v>21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84</v>
      </c>
      <c r="I5" s="5" t="s">
        <v>85</v>
      </c>
      <c r="J5" s="37" t="s">
        <v>86</v>
      </c>
      <c r="K5" s="37" t="s">
        <v>87</v>
      </c>
      <c r="L5" s="5" t="s">
        <v>88</v>
      </c>
      <c r="M5" s="5" t="s">
        <v>89</v>
      </c>
    </row>
    <row r="6" spans="1:13" s="6" customFormat="1" ht="17.25" customHeight="1" x14ac:dyDescent="0.25">
      <c r="A6" s="52" t="s">
        <v>25</v>
      </c>
      <c r="B6" s="53"/>
      <c r="C6" s="53"/>
      <c r="D6" s="53"/>
      <c r="E6" s="53"/>
      <c r="F6" s="53"/>
      <c r="G6" s="54"/>
      <c r="H6" s="36"/>
      <c r="I6" s="36"/>
      <c r="J6" s="36"/>
      <c r="K6" s="36"/>
      <c r="L6" s="36"/>
      <c r="M6" s="36"/>
    </row>
    <row r="7" spans="1:13" s="6" customFormat="1" ht="33" customHeight="1" x14ac:dyDescent="0.25">
      <c r="A7" s="7">
        <v>1</v>
      </c>
      <c r="B7" s="24" t="s">
        <v>24</v>
      </c>
      <c r="C7" s="1" t="s">
        <v>26</v>
      </c>
      <c r="D7" s="2" t="s">
        <v>27</v>
      </c>
      <c r="E7" s="26">
        <v>2</v>
      </c>
      <c r="F7" s="3">
        <v>45000</v>
      </c>
      <c r="G7" s="3">
        <f t="shared" ref="G7:G32" si="0">F7*E7</f>
        <v>90000</v>
      </c>
      <c r="H7" s="36"/>
      <c r="I7" s="36"/>
      <c r="J7" s="36"/>
      <c r="K7" s="36"/>
      <c r="L7" s="36"/>
      <c r="M7" s="36"/>
    </row>
    <row r="8" spans="1:13" s="6" customFormat="1" ht="33" customHeight="1" x14ac:dyDescent="0.25">
      <c r="A8" s="7">
        <v>2</v>
      </c>
      <c r="B8" s="32" t="s">
        <v>42</v>
      </c>
      <c r="C8" s="32" t="s">
        <v>43</v>
      </c>
      <c r="D8" s="2" t="s">
        <v>44</v>
      </c>
      <c r="E8" s="26">
        <v>1</v>
      </c>
      <c r="F8" s="3">
        <v>1000</v>
      </c>
      <c r="G8" s="3">
        <f t="shared" si="0"/>
        <v>1000</v>
      </c>
      <c r="H8" s="36"/>
      <c r="I8" s="36"/>
      <c r="J8" s="36"/>
      <c r="K8" s="36"/>
      <c r="L8" s="36"/>
      <c r="M8" s="36"/>
    </row>
    <row r="9" spans="1:13" s="6" customFormat="1" ht="33" customHeight="1" x14ac:dyDescent="0.25">
      <c r="A9" s="7">
        <v>3</v>
      </c>
      <c r="B9" s="25" t="s">
        <v>42</v>
      </c>
      <c r="C9" s="25" t="s">
        <v>45</v>
      </c>
      <c r="D9" s="2" t="s">
        <v>46</v>
      </c>
      <c r="E9" s="26">
        <v>16</v>
      </c>
      <c r="F9" s="3">
        <v>2200</v>
      </c>
      <c r="G9" s="3">
        <f t="shared" si="0"/>
        <v>35200</v>
      </c>
      <c r="H9" s="36"/>
      <c r="I9" s="36"/>
      <c r="J9" s="36"/>
      <c r="K9" s="36"/>
      <c r="L9" s="36"/>
      <c r="M9" s="36"/>
    </row>
    <row r="10" spans="1:13" s="6" customFormat="1" ht="33" customHeight="1" x14ac:dyDescent="0.25">
      <c r="A10" s="7">
        <v>4</v>
      </c>
      <c r="B10" s="25" t="s">
        <v>47</v>
      </c>
      <c r="C10" s="25" t="s">
        <v>48</v>
      </c>
      <c r="D10" s="2" t="s">
        <v>27</v>
      </c>
      <c r="E10" s="26">
        <v>2</v>
      </c>
      <c r="F10" s="3">
        <v>520</v>
      </c>
      <c r="G10" s="3">
        <f t="shared" si="0"/>
        <v>1040</v>
      </c>
      <c r="H10" s="36"/>
      <c r="I10" s="36"/>
      <c r="J10" s="36"/>
      <c r="K10" s="36"/>
      <c r="L10" s="36"/>
      <c r="M10" s="36"/>
    </row>
    <row r="11" spans="1:13" s="6" customFormat="1" ht="33" customHeight="1" x14ac:dyDescent="0.25">
      <c r="A11" s="7">
        <v>5</v>
      </c>
      <c r="B11" s="25" t="s">
        <v>47</v>
      </c>
      <c r="C11" s="25" t="s">
        <v>49</v>
      </c>
      <c r="D11" s="2" t="s">
        <v>27</v>
      </c>
      <c r="E11" s="26">
        <v>2</v>
      </c>
      <c r="F11" s="3">
        <v>520</v>
      </c>
      <c r="G11" s="3">
        <f t="shared" si="0"/>
        <v>1040</v>
      </c>
      <c r="H11" s="36"/>
      <c r="I11" s="36"/>
      <c r="J11" s="36"/>
      <c r="K11" s="36"/>
      <c r="L11" s="36"/>
      <c r="M11" s="36"/>
    </row>
    <row r="12" spans="1:13" s="6" customFormat="1" ht="33" customHeight="1" x14ac:dyDescent="0.25">
      <c r="A12" s="7">
        <v>6</v>
      </c>
      <c r="B12" s="25" t="s">
        <v>50</v>
      </c>
      <c r="C12" s="25" t="s">
        <v>51</v>
      </c>
      <c r="D12" s="2" t="s">
        <v>52</v>
      </c>
      <c r="E12" s="26">
        <v>1</v>
      </c>
      <c r="F12" s="3">
        <v>910</v>
      </c>
      <c r="G12" s="3">
        <f t="shared" si="0"/>
        <v>910</v>
      </c>
      <c r="H12" s="39"/>
      <c r="I12" s="39"/>
      <c r="J12" s="39"/>
      <c r="K12" s="39"/>
      <c r="L12" s="39"/>
      <c r="M12" s="39"/>
    </row>
    <row r="13" spans="1:13" s="6" customFormat="1" ht="33" customHeight="1" x14ac:dyDescent="0.25">
      <c r="A13" s="7">
        <v>7</v>
      </c>
      <c r="B13" s="33" t="s">
        <v>37</v>
      </c>
      <c r="C13" s="24" t="s">
        <v>39</v>
      </c>
      <c r="D13" s="2" t="s">
        <v>41</v>
      </c>
      <c r="E13" s="26">
        <v>150</v>
      </c>
      <c r="F13" s="3">
        <v>800</v>
      </c>
      <c r="G13" s="3">
        <f t="shared" si="0"/>
        <v>120000</v>
      </c>
      <c r="H13" s="40">
        <v>720</v>
      </c>
      <c r="I13" s="40">
        <f>E13*H13</f>
        <v>108000</v>
      </c>
      <c r="J13" s="39"/>
      <c r="K13" s="39"/>
      <c r="L13" s="45"/>
      <c r="M13" s="55"/>
    </row>
    <row r="14" spans="1:13" s="6" customFormat="1" ht="33" customHeight="1" x14ac:dyDescent="0.25">
      <c r="A14" s="7">
        <v>8</v>
      </c>
      <c r="B14" s="24" t="s">
        <v>37</v>
      </c>
      <c r="C14" s="1" t="s">
        <v>38</v>
      </c>
      <c r="D14" s="2" t="s">
        <v>41</v>
      </c>
      <c r="E14" s="26">
        <v>300</v>
      </c>
      <c r="F14" s="3">
        <v>800</v>
      </c>
      <c r="G14" s="3">
        <f t="shared" si="0"/>
        <v>240000</v>
      </c>
      <c r="H14" s="45">
        <v>720</v>
      </c>
      <c r="I14" s="42"/>
      <c r="J14" s="39"/>
      <c r="K14" s="39"/>
      <c r="L14" s="41">
        <v>715</v>
      </c>
      <c r="M14" s="46">
        <f>E14*L14</f>
        <v>214500</v>
      </c>
    </row>
    <row r="15" spans="1:13" s="6" customFormat="1" ht="33" customHeight="1" x14ac:dyDescent="0.25">
      <c r="A15" s="7">
        <v>9</v>
      </c>
      <c r="B15" s="24" t="s">
        <v>37</v>
      </c>
      <c r="C15" s="1" t="s">
        <v>40</v>
      </c>
      <c r="D15" s="2" t="s">
        <v>41</v>
      </c>
      <c r="E15" s="26">
        <v>50</v>
      </c>
      <c r="F15" s="3">
        <v>800</v>
      </c>
      <c r="G15" s="3">
        <f t="shared" si="0"/>
        <v>40000</v>
      </c>
      <c r="H15" s="39"/>
      <c r="I15" s="39"/>
      <c r="J15" s="39"/>
      <c r="K15" s="39"/>
      <c r="L15" s="39"/>
      <c r="M15" s="39"/>
    </row>
    <row r="16" spans="1:13" s="6" customFormat="1" ht="33" customHeight="1" x14ac:dyDescent="0.25">
      <c r="A16" s="7">
        <v>10</v>
      </c>
      <c r="B16" s="25" t="s">
        <v>53</v>
      </c>
      <c r="C16" s="25" t="s">
        <v>54</v>
      </c>
      <c r="D16" s="2" t="s">
        <v>46</v>
      </c>
      <c r="E16" s="26">
        <v>4</v>
      </c>
      <c r="F16" s="3">
        <f>6950*1.054</f>
        <v>7325.3</v>
      </c>
      <c r="G16" s="3">
        <f t="shared" si="0"/>
        <v>29301.200000000001</v>
      </c>
      <c r="H16" s="39"/>
      <c r="I16" s="39"/>
      <c r="J16" s="39"/>
      <c r="K16" s="39"/>
      <c r="L16" s="39"/>
      <c r="M16" s="39"/>
    </row>
    <row r="17" spans="1:13" s="6" customFormat="1" ht="33" customHeight="1" x14ac:dyDescent="0.25">
      <c r="A17" s="7">
        <v>11</v>
      </c>
      <c r="B17" s="25" t="s">
        <v>53</v>
      </c>
      <c r="C17" s="25" t="s">
        <v>55</v>
      </c>
      <c r="D17" s="2" t="s">
        <v>46</v>
      </c>
      <c r="E17" s="26">
        <v>4</v>
      </c>
      <c r="F17" s="3">
        <f t="shared" ref="F17:F22" si="1">6950*1.054</f>
        <v>7325.3</v>
      </c>
      <c r="G17" s="3">
        <f t="shared" si="0"/>
        <v>29301.200000000001</v>
      </c>
      <c r="H17" s="39"/>
      <c r="I17" s="39"/>
      <c r="J17" s="39"/>
      <c r="K17" s="39"/>
      <c r="L17" s="39"/>
      <c r="M17" s="39"/>
    </row>
    <row r="18" spans="1:13" s="6" customFormat="1" ht="33" customHeight="1" x14ac:dyDescent="0.25">
      <c r="A18" s="7">
        <v>12</v>
      </c>
      <c r="B18" s="25" t="s">
        <v>53</v>
      </c>
      <c r="C18" s="25" t="s">
        <v>56</v>
      </c>
      <c r="D18" s="2" t="s">
        <v>46</v>
      </c>
      <c r="E18" s="26">
        <v>4</v>
      </c>
      <c r="F18" s="3">
        <f t="shared" si="1"/>
        <v>7325.3</v>
      </c>
      <c r="G18" s="3">
        <f t="shared" si="0"/>
        <v>29301.200000000001</v>
      </c>
      <c r="H18" s="39"/>
      <c r="I18" s="39"/>
      <c r="J18" s="39"/>
      <c r="K18" s="39"/>
      <c r="L18" s="39"/>
      <c r="M18" s="39"/>
    </row>
    <row r="19" spans="1:13" s="6" customFormat="1" ht="33" customHeight="1" x14ac:dyDescent="0.25">
      <c r="A19" s="7">
        <v>13</v>
      </c>
      <c r="B19" s="25" t="s">
        <v>53</v>
      </c>
      <c r="C19" s="25" t="s">
        <v>57</v>
      </c>
      <c r="D19" s="2" t="s">
        <v>46</v>
      </c>
      <c r="E19" s="26">
        <v>4</v>
      </c>
      <c r="F19" s="3">
        <f t="shared" si="1"/>
        <v>7325.3</v>
      </c>
      <c r="G19" s="3">
        <f t="shared" si="0"/>
        <v>29301.200000000001</v>
      </c>
      <c r="H19" s="39"/>
      <c r="I19" s="39"/>
      <c r="J19" s="39"/>
      <c r="K19" s="39"/>
      <c r="L19" s="39"/>
      <c r="M19" s="39"/>
    </row>
    <row r="20" spans="1:13" s="6" customFormat="1" ht="33" customHeight="1" x14ac:dyDescent="0.25">
      <c r="A20" s="7">
        <v>14</v>
      </c>
      <c r="B20" s="25" t="s">
        <v>53</v>
      </c>
      <c r="C20" s="25" t="s">
        <v>58</v>
      </c>
      <c r="D20" s="2" t="s">
        <v>46</v>
      </c>
      <c r="E20" s="26">
        <v>4</v>
      </c>
      <c r="F20" s="3">
        <f t="shared" si="1"/>
        <v>7325.3</v>
      </c>
      <c r="G20" s="3">
        <f t="shared" si="0"/>
        <v>29301.200000000001</v>
      </c>
      <c r="H20" s="39"/>
      <c r="I20" s="39"/>
      <c r="J20" s="39"/>
      <c r="K20" s="39"/>
      <c r="L20" s="39"/>
      <c r="M20" s="39"/>
    </row>
    <row r="21" spans="1:13" s="6" customFormat="1" ht="33" customHeight="1" x14ac:dyDescent="0.25">
      <c r="A21" s="7">
        <v>15</v>
      </c>
      <c r="B21" s="25" t="s">
        <v>53</v>
      </c>
      <c r="C21" s="25" t="s">
        <v>59</v>
      </c>
      <c r="D21" s="2" t="s">
        <v>46</v>
      </c>
      <c r="E21" s="26">
        <v>4</v>
      </c>
      <c r="F21" s="3">
        <f t="shared" si="1"/>
        <v>7325.3</v>
      </c>
      <c r="G21" s="3">
        <f t="shared" si="0"/>
        <v>29301.200000000001</v>
      </c>
      <c r="H21" s="39"/>
      <c r="I21" s="39"/>
      <c r="J21" s="39"/>
      <c r="K21" s="39"/>
      <c r="L21" s="39"/>
      <c r="M21" s="39"/>
    </row>
    <row r="22" spans="1:13" s="6" customFormat="1" ht="33" customHeight="1" x14ac:dyDescent="0.25">
      <c r="A22" s="7">
        <v>16</v>
      </c>
      <c r="B22" s="25" t="s">
        <v>53</v>
      </c>
      <c r="C22" s="25" t="s">
        <v>60</v>
      </c>
      <c r="D22" s="2" t="s">
        <v>46</v>
      </c>
      <c r="E22" s="26">
        <v>4</v>
      </c>
      <c r="F22" s="3">
        <f t="shared" si="1"/>
        <v>7325.3</v>
      </c>
      <c r="G22" s="3">
        <f t="shared" si="0"/>
        <v>29301.200000000001</v>
      </c>
      <c r="H22" s="39"/>
      <c r="I22" s="39"/>
      <c r="J22" s="39"/>
      <c r="K22" s="39"/>
      <c r="L22" s="39"/>
      <c r="M22" s="39"/>
    </row>
    <row r="23" spans="1:13" s="6" customFormat="1" ht="33" customHeight="1" x14ac:dyDescent="0.25">
      <c r="A23" s="7">
        <v>17</v>
      </c>
      <c r="B23" s="25" t="s">
        <v>61</v>
      </c>
      <c r="C23" s="25" t="s">
        <v>62</v>
      </c>
      <c r="D23" s="2" t="s">
        <v>27</v>
      </c>
      <c r="E23" s="26">
        <v>3</v>
      </c>
      <c r="F23" s="3">
        <v>300</v>
      </c>
      <c r="G23" s="3">
        <f t="shared" si="0"/>
        <v>900</v>
      </c>
      <c r="H23" s="39"/>
      <c r="I23" s="39"/>
      <c r="J23" s="39"/>
      <c r="K23" s="39"/>
      <c r="L23" s="39"/>
      <c r="M23" s="39"/>
    </row>
    <row r="24" spans="1:13" s="6" customFormat="1" ht="33" customHeight="1" x14ac:dyDescent="0.25">
      <c r="A24" s="7">
        <v>18</v>
      </c>
      <c r="B24" s="25" t="s">
        <v>63</v>
      </c>
      <c r="C24" s="25" t="s">
        <v>64</v>
      </c>
      <c r="D24" s="2" t="s">
        <v>27</v>
      </c>
      <c r="E24" s="26">
        <v>2</v>
      </c>
      <c r="F24" s="3">
        <v>5300</v>
      </c>
      <c r="G24" s="3">
        <f t="shared" si="0"/>
        <v>10600</v>
      </c>
      <c r="H24" s="39"/>
      <c r="I24" s="39"/>
      <c r="J24" s="39"/>
      <c r="K24" s="39"/>
      <c r="L24" s="39"/>
      <c r="M24" s="39"/>
    </row>
    <row r="25" spans="1:13" s="6" customFormat="1" ht="33" customHeight="1" x14ac:dyDescent="0.25">
      <c r="A25" s="7">
        <v>19</v>
      </c>
      <c r="B25" s="25" t="s">
        <v>65</v>
      </c>
      <c r="C25" s="25" t="s">
        <v>66</v>
      </c>
      <c r="D25" s="2" t="s">
        <v>27</v>
      </c>
      <c r="E25" s="26">
        <v>10</v>
      </c>
      <c r="F25" s="3">
        <v>2524</v>
      </c>
      <c r="G25" s="3">
        <f t="shared" si="0"/>
        <v>25240</v>
      </c>
      <c r="H25" s="39"/>
      <c r="I25" s="39"/>
      <c r="J25" s="39"/>
      <c r="K25" s="39"/>
      <c r="L25" s="39"/>
      <c r="M25" s="39"/>
    </row>
    <row r="26" spans="1:13" s="6" customFormat="1" ht="33" customHeight="1" x14ac:dyDescent="0.25">
      <c r="A26" s="7">
        <v>20</v>
      </c>
      <c r="B26" s="25" t="s">
        <v>65</v>
      </c>
      <c r="C26" s="25" t="s">
        <v>67</v>
      </c>
      <c r="D26" s="2" t="s">
        <v>27</v>
      </c>
      <c r="E26" s="26">
        <v>10</v>
      </c>
      <c r="F26" s="3">
        <v>2524</v>
      </c>
      <c r="G26" s="3">
        <f t="shared" si="0"/>
        <v>25240</v>
      </c>
      <c r="H26" s="39"/>
      <c r="I26" s="39"/>
      <c r="J26" s="39"/>
      <c r="K26" s="39"/>
      <c r="L26" s="39"/>
      <c r="M26" s="39"/>
    </row>
    <row r="27" spans="1:13" s="6" customFormat="1" ht="33" customHeight="1" x14ac:dyDescent="0.25">
      <c r="A27" s="7">
        <v>21</v>
      </c>
      <c r="B27" s="25" t="s">
        <v>68</v>
      </c>
      <c r="C27" s="25" t="s">
        <v>69</v>
      </c>
      <c r="D27" s="2" t="s">
        <v>46</v>
      </c>
      <c r="E27" s="26">
        <v>1</v>
      </c>
      <c r="F27" s="3">
        <v>33</v>
      </c>
      <c r="G27" s="3">
        <f t="shared" si="0"/>
        <v>33</v>
      </c>
      <c r="H27" s="39"/>
      <c r="I27" s="39"/>
      <c r="J27" s="39"/>
      <c r="K27" s="39"/>
      <c r="L27" s="39"/>
      <c r="M27" s="39"/>
    </row>
    <row r="28" spans="1:13" s="6" customFormat="1" ht="33" customHeight="1" x14ac:dyDescent="0.25">
      <c r="A28" s="7">
        <v>22</v>
      </c>
      <c r="B28" s="25" t="s">
        <v>68</v>
      </c>
      <c r="C28" s="25" t="s">
        <v>70</v>
      </c>
      <c r="D28" s="2" t="s">
        <v>46</v>
      </c>
      <c r="E28" s="26">
        <v>9</v>
      </c>
      <c r="F28" s="3">
        <v>33</v>
      </c>
      <c r="G28" s="3">
        <f t="shared" si="0"/>
        <v>297</v>
      </c>
      <c r="H28" s="39"/>
      <c r="I28" s="39"/>
      <c r="J28" s="39"/>
      <c r="K28" s="39"/>
      <c r="L28" s="39"/>
      <c r="M28" s="39"/>
    </row>
    <row r="29" spans="1:13" s="6" customFormat="1" ht="33" customHeight="1" x14ac:dyDescent="0.25">
      <c r="A29" s="7">
        <v>23</v>
      </c>
      <c r="B29" s="25" t="s">
        <v>68</v>
      </c>
      <c r="C29" s="25" t="s">
        <v>71</v>
      </c>
      <c r="D29" s="2" t="s">
        <v>46</v>
      </c>
      <c r="E29" s="26">
        <v>2</v>
      </c>
      <c r="F29" s="3">
        <v>33</v>
      </c>
      <c r="G29" s="3">
        <f t="shared" si="0"/>
        <v>66</v>
      </c>
      <c r="H29" s="39"/>
      <c r="I29" s="39"/>
      <c r="J29" s="39"/>
      <c r="K29" s="39"/>
      <c r="L29" s="39"/>
      <c r="M29" s="39"/>
    </row>
    <row r="30" spans="1:13" s="6" customFormat="1" ht="33" customHeight="1" x14ac:dyDescent="0.25">
      <c r="A30" s="7">
        <v>24</v>
      </c>
      <c r="B30" s="25" t="s">
        <v>72</v>
      </c>
      <c r="C30" s="25" t="s">
        <v>73</v>
      </c>
      <c r="D30" s="2" t="s">
        <v>27</v>
      </c>
      <c r="E30" s="26">
        <v>10</v>
      </c>
      <c r="F30" s="3">
        <v>335</v>
      </c>
      <c r="G30" s="3">
        <f t="shared" si="0"/>
        <v>3350</v>
      </c>
      <c r="H30" s="39"/>
      <c r="I30" s="39"/>
      <c r="J30" s="39"/>
      <c r="K30" s="39"/>
      <c r="L30" s="39"/>
      <c r="M30" s="39"/>
    </row>
    <row r="31" spans="1:13" s="6" customFormat="1" ht="60" customHeight="1" x14ac:dyDescent="0.25">
      <c r="A31" s="7">
        <v>25</v>
      </c>
      <c r="B31" s="35" t="s">
        <v>80</v>
      </c>
      <c r="C31" s="35" t="s">
        <v>81</v>
      </c>
      <c r="D31" s="34" t="s">
        <v>27</v>
      </c>
      <c r="E31" s="26">
        <v>80</v>
      </c>
      <c r="F31" s="3">
        <v>9000</v>
      </c>
      <c r="G31" s="3">
        <f t="shared" si="0"/>
        <v>720000</v>
      </c>
      <c r="H31" s="39"/>
      <c r="I31" s="39"/>
      <c r="J31" s="43" t="s">
        <v>83</v>
      </c>
      <c r="K31" s="43"/>
      <c r="L31" s="40">
        <v>6300</v>
      </c>
      <c r="M31" s="44">
        <f>E31*L31</f>
        <v>504000</v>
      </c>
    </row>
    <row r="32" spans="1:13" s="6" customFormat="1" ht="59.25" customHeight="1" x14ac:dyDescent="0.25">
      <c r="A32" s="7">
        <v>26</v>
      </c>
      <c r="B32" s="35" t="s">
        <v>80</v>
      </c>
      <c r="C32" s="35" t="s">
        <v>82</v>
      </c>
      <c r="D32" s="34" t="s">
        <v>27</v>
      </c>
      <c r="E32" s="26">
        <v>40</v>
      </c>
      <c r="F32" s="3">
        <v>9000</v>
      </c>
      <c r="G32" s="3">
        <f t="shared" si="0"/>
        <v>360000</v>
      </c>
      <c r="H32" s="39"/>
      <c r="I32" s="39"/>
      <c r="J32" s="43" t="s">
        <v>83</v>
      </c>
      <c r="K32" s="43"/>
      <c r="L32" s="40">
        <v>6300</v>
      </c>
      <c r="M32" s="44">
        <f>E32*L32</f>
        <v>252000</v>
      </c>
    </row>
    <row r="33" spans="1:13" s="6" customFormat="1" ht="30.75" customHeight="1" x14ac:dyDescent="0.25">
      <c r="A33" s="7">
        <v>27</v>
      </c>
      <c r="B33" s="32" t="s">
        <v>28</v>
      </c>
      <c r="C33" s="28" t="s">
        <v>30</v>
      </c>
      <c r="D33" s="2" t="s">
        <v>27</v>
      </c>
      <c r="E33" s="29">
        <v>400</v>
      </c>
      <c r="F33" s="30">
        <f>204*1.054</f>
        <v>215.01600000000002</v>
      </c>
      <c r="G33" s="3">
        <f t="shared" ref="G33:G37" si="2">F33*E33</f>
        <v>86006.400000000009</v>
      </c>
      <c r="H33" s="39"/>
      <c r="I33" s="39"/>
      <c r="J33" s="39"/>
      <c r="K33" s="39"/>
      <c r="L33" s="40">
        <v>215</v>
      </c>
      <c r="M33" s="44">
        <f>E33*L33</f>
        <v>86000</v>
      </c>
    </row>
    <row r="34" spans="1:13" s="6" customFormat="1" ht="30.75" customHeight="1" x14ac:dyDescent="0.25">
      <c r="A34" s="7">
        <v>28</v>
      </c>
      <c r="B34" s="25" t="s">
        <v>32</v>
      </c>
      <c r="C34" s="25" t="s">
        <v>34</v>
      </c>
      <c r="D34" s="2" t="s">
        <v>33</v>
      </c>
      <c r="E34" s="26">
        <v>2400</v>
      </c>
      <c r="F34" s="31">
        <v>131.1</v>
      </c>
      <c r="G34" s="3">
        <f t="shared" si="2"/>
        <v>314640</v>
      </c>
      <c r="H34" s="39"/>
      <c r="I34" s="39"/>
      <c r="J34" s="39"/>
      <c r="K34" s="39"/>
      <c r="L34" s="39"/>
      <c r="M34" s="39"/>
    </row>
    <row r="35" spans="1:13" s="6" customFormat="1" ht="30.75" customHeight="1" x14ac:dyDescent="0.25">
      <c r="A35" s="7">
        <v>29</v>
      </c>
      <c r="B35" s="25" t="s">
        <v>74</v>
      </c>
      <c r="C35" s="25" t="s">
        <v>75</v>
      </c>
      <c r="D35" s="2" t="s">
        <v>27</v>
      </c>
      <c r="E35" s="26">
        <v>200</v>
      </c>
      <c r="F35" s="3">
        <v>500</v>
      </c>
      <c r="G35" s="3">
        <f t="shared" si="2"/>
        <v>100000</v>
      </c>
      <c r="H35" s="39"/>
      <c r="I35" s="39"/>
      <c r="J35" s="39"/>
      <c r="K35" s="39"/>
      <c r="L35" s="39"/>
      <c r="M35" s="39"/>
    </row>
    <row r="36" spans="1:13" s="6" customFormat="1" ht="30.75" customHeight="1" x14ac:dyDescent="0.25">
      <c r="A36" s="7">
        <v>30</v>
      </c>
      <c r="B36" s="32" t="s">
        <v>78</v>
      </c>
      <c r="C36" s="32" t="s">
        <v>79</v>
      </c>
      <c r="D36" s="2" t="s">
        <v>41</v>
      </c>
      <c r="E36" s="2">
        <v>1500</v>
      </c>
      <c r="F36" s="30">
        <v>800</v>
      </c>
      <c r="G36" s="3">
        <f t="shared" si="2"/>
        <v>1200000</v>
      </c>
      <c r="H36" s="39"/>
      <c r="I36" s="39"/>
      <c r="J36" s="39"/>
      <c r="K36" s="39"/>
      <c r="L36" s="39"/>
      <c r="M36" s="39"/>
    </row>
    <row r="37" spans="1:13" s="6" customFormat="1" ht="30.75" customHeight="1" x14ac:dyDescent="0.25">
      <c r="A37" s="7">
        <v>31</v>
      </c>
      <c r="B37" s="25" t="s">
        <v>76</v>
      </c>
      <c r="C37" s="25" t="s">
        <v>77</v>
      </c>
      <c r="D37" s="2" t="s">
        <v>27</v>
      </c>
      <c r="E37" s="26">
        <v>5</v>
      </c>
      <c r="F37" s="3">
        <v>1200</v>
      </c>
      <c r="G37" s="3">
        <f t="shared" si="2"/>
        <v>6000</v>
      </c>
      <c r="H37" s="39"/>
      <c r="I37" s="39"/>
      <c r="J37" s="39"/>
      <c r="K37" s="39"/>
      <c r="L37" s="40">
        <v>950</v>
      </c>
      <c r="M37" s="44">
        <f>E37*L37</f>
        <v>4750</v>
      </c>
    </row>
    <row r="38" spans="1:13" s="13" customFormat="1" ht="26.45" customHeight="1" x14ac:dyDescent="0.25">
      <c r="A38" s="8"/>
      <c r="B38" s="9" t="s">
        <v>22</v>
      </c>
      <c r="C38" s="9"/>
      <c r="D38" s="10"/>
      <c r="E38" s="27"/>
      <c r="F38" s="11"/>
      <c r="G38" s="12">
        <f>SUM(G7:G37)</f>
        <v>3586670.8</v>
      </c>
      <c r="H38" s="8"/>
      <c r="I38" s="38">
        <f>SUM(I13)</f>
        <v>108000</v>
      </c>
      <c r="J38" s="8"/>
      <c r="K38" s="8"/>
      <c r="L38" s="8"/>
      <c r="M38" s="38">
        <f>SUM(M13+M14+M31+M32+M33+M37)</f>
        <v>1061250</v>
      </c>
    </row>
    <row r="39" spans="1:13" ht="26.45" customHeight="1" x14ac:dyDescent="0.25">
      <c r="A39" s="14"/>
      <c r="B39" s="15"/>
      <c r="C39" s="15"/>
      <c r="D39" s="16"/>
      <c r="E39" s="17"/>
      <c r="F39" s="18"/>
      <c r="G39" s="19"/>
    </row>
    <row r="40" spans="1:13" x14ac:dyDescent="0.25">
      <c r="A40" s="50" t="s">
        <v>8</v>
      </c>
      <c r="B40" s="50"/>
      <c r="C40" s="50"/>
      <c r="D40" s="50"/>
      <c r="E40" s="50"/>
      <c r="F40" s="50"/>
      <c r="G40" s="50"/>
    </row>
    <row r="41" spans="1:13" s="20" customFormat="1" ht="53.25" customHeight="1" x14ac:dyDescent="0.25">
      <c r="A41" s="49" t="s">
        <v>23</v>
      </c>
      <c r="B41" s="49"/>
      <c r="C41" s="49"/>
      <c r="D41" s="49"/>
      <c r="E41" s="49"/>
      <c r="F41" s="49"/>
      <c r="G41" s="49"/>
    </row>
    <row r="42" spans="1:13" s="20" customFormat="1" ht="45.75" customHeight="1" x14ac:dyDescent="0.25">
      <c r="A42" s="48"/>
      <c r="B42" s="48"/>
      <c r="C42" s="48"/>
      <c r="D42" s="48"/>
      <c r="E42" s="48"/>
      <c r="F42" s="48"/>
      <c r="G42" s="48"/>
    </row>
    <row r="43" spans="1:13" ht="19.5" customHeight="1" x14ac:dyDescent="0.25">
      <c r="A43" s="47" t="s">
        <v>9</v>
      </c>
      <c r="B43" s="47"/>
      <c r="C43" s="20"/>
      <c r="D43" s="21" t="s">
        <v>10</v>
      </c>
      <c r="E43" s="21"/>
    </row>
    <row r="44" spans="1:13" x14ac:dyDescent="0.25">
      <c r="A44" s="22"/>
      <c r="B44" s="20"/>
      <c r="C44" s="20"/>
      <c r="D44" s="20"/>
      <c r="E44" s="20"/>
    </row>
    <row r="45" spans="1:13" x14ac:dyDescent="0.25">
      <c r="A45" s="23" t="s">
        <v>31</v>
      </c>
      <c r="B45" s="20"/>
      <c r="C45" s="20"/>
      <c r="D45" s="23" t="s">
        <v>20</v>
      </c>
      <c r="E45" s="23"/>
    </row>
    <row r="46" spans="1:13" x14ac:dyDescent="0.25">
      <c r="A46" s="23"/>
      <c r="B46" s="20"/>
      <c r="C46" s="20"/>
      <c r="D46" s="23"/>
      <c r="E46" s="23"/>
    </row>
    <row r="47" spans="1:13" x14ac:dyDescent="0.25">
      <c r="A47" s="23" t="s">
        <v>11</v>
      </c>
      <c r="B47" s="20"/>
      <c r="C47" s="20"/>
      <c r="D47" s="23" t="s">
        <v>12</v>
      </c>
      <c r="E47" s="23"/>
    </row>
    <row r="48" spans="1:13" ht="9" customHeight="1" x14ac:dyDescent="0.25">
      <c r="A48" s="23"/>
      <c r="B48" s="20"/>
      <c r="C48" s="20"/>
      <c r="D48" s="23"/>
      <c r="E48" s="23"/>
    </row>
    <row r="49" spans="1:7" x14ac:dyDescent="0.25">
      <c r="A49" s="23" t="s">
        <v>13</v>
      </c>
      <c r="B49" s="20"/>
      <c r="C49" s="20"/>
      <c r="D49" s="23" t="s">
        <v>14</v>
      </c>
      <c r="E49" s="23"/>
    </row>
    <row r="50" spans="1:7" x14ac:dyDescent="0.25">
      <c r="A50" s="23"/>
      <c r="B50" s="20"/>
      <c r="C50" s="20"/>
      <c r="D50" s="23"/>
      <c r="E50" s="23"/>
    </row>
    <row r="51" spans="1:7" x14ac:dyDescent="0.25">
      <c r="A51" s="23" t="s">
        <v>35</v>
      </c>
      <c r="B51" s="20"/>
      <c r="C51" s="20"/>
      <c r="D51" s="23" t="s">
        <v>36</v>
      </c>
      <c r="E51" s="23"/>
    </row>
    <row r="52" spans="1:7" x14ac:dyDescent="0.25">
      <c r="A52" s="23"/>
      <c r="B52" s="20"/>
      <c r="C52" s="20"/>
      <c r="D52" s="23"/>
      <c r="E52" s="23"/>
    </row>
    <row r="53" spans="1:7" x14ac:dyDescent="0.25">
      <c r="A53" s="23" t="s">
        <v>15</v>
      </c>
      <c r="B53" s="20"/>
      <c r="C53" s="20"/>
      <c r="D53" s="23" t="s">
        <v>16</v>
      </c>
      <c r="E53" s="23"/>
    </row>
    <row r="54" spans="1:7" x14ac:dyDescent="0.25">
      <c r="A54" s="23"/>
      <c r="B54" s="20"/>
      <c r="C54" s="20"/>
      <c r="D54" s="23"/>
      <c r="E54" s="23"/>
    </row>
    <row r="55" spans="1:7" x14ac:dyDescent="0.25">
      <c r="A55" s="23" t="s">
        <v>17</v>
      </c>
      <c r="B55" s="20"/>
      <c r="C55" s="20"/>
      <c r="D55" s="23" t="s">
        <v>18</v>
      </c>
      <c r="E55" s="23"/>
    </row>
    <row r="56" spans="1:7" x14ac:dyDescent="0.25">
      <c r="A56" s="23"/>
      <c r="B56" s="20"/>
      <c r="C56" s="20"/>
      <c r="D56" s="23"/>
      <c r="E56" s="23"/>
    </row>
    <row r="57" spans="1:7" s="13" customFormat="1" x14ac:dyDescent="0.25">
      <c r="A57" s="23" t="s">
        <v>19</v>
      </c>
      <c r="B57" s="20"/>
      <c r="C57" s="20"/>
      <c r="D57" s="23" t="s">
        <v>29</v>
      </c>
      <c r="E57" s="23"/>
      <c r="F57" s="4"/>
      <c r="G57" s="4"/>
    </row>
  </sheetData>
  <mergeCells count="6">
    <mergeCell ref="A43:B43"/>
    <mergeCell ref="A42:G42"/>
    <mergeCell ref="A41:G41"/>
    <mergeCell ref="A40:G40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2020-06-17T08:54:11Z</dcterms:modified>
</cp:coreProperties>
</file>