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ал\Desktop\ОБМЕН\ЛС и ИМН\Протокола 2020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ИМН'!$A$1:$AL$71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V50" i="1" l="1"/>
  <c r="AL50" i="1"/>
  <c r="AF50" i="1"/>
  <c r="V21" i="1"/>
  <c r="AL51" i="1" l="1"/>
  <c r="AJ50" i="1"/>
  <c r="AB50" i="1"/>
  <c r="V51" i="1"/>
  <c r="T51" i="1"/>
  <c r="T50" i="1"/>
  <c r="P51" i="1"/>
  <c r="P50" i="1"/>
  <c r="N51" i="1"/>
  <c r="N50" i="1"/>
  <c r="I51" i="1"/>
  <c r="I50" i="1"/>
  <c r="AL23" i="1"/>
  <c r="AL24" i="1"/>
  <c r="AL25" i="1"/>
  <c r="AL26" i="1"/>
  <c r="AL27" i="1"/>
  <c r="AL28" i="1"/>
  <c r="AL29" i="1"/>
  <c r="AL21" i="1"/>
  <c r="AJ37" i="1"/>
  <c r="AH31" i="1"/>
  <c r="AF22" i="1"/>
  <c r="AF23" i="1"/>
  <c r="AF24" i="1"/>
  <c r="AF26" i="1"/>
  <c r="AF27" i="1"/>
  <c r="AF32" i="1"/>
  <c r="AF35" i="1"/>
  <c r="AF20" i="1"/>
  <c r="AD22" i="1"/>
  <c r="AD23" i="1"/>
  <c r="AD31" i="1"/>
  <c r="AD48" i="1"/>
  <c r="AB31" i="1"/>
  <c r="Z14" i="1"/>
  <c r="X22" i="1"/>
  <c r="X23" i="1"/>
  <c r="X24" i="1"/>
  <c r="V15" i="1"/>
  <c r="V18" i="1"/>
  <c r="V22" i="1"/>
  <c r="V23" i="1"/>
  <c r="V24" i="1"/>
  <c r="V35" i="1"/>
  <c r="V39" i="1"/>
  <c r="V40" i="1"/>
  <c r="V47" i="1"/>
  <c r="T8" i="1"/>
  <c r="T14" i="1"/>
  <c r="T15" i="1"/>
  <c r="R48" i="1"/>
  <c r="P20" i="1"/>
  <c r="P21" i="1"/>
  <c r="P31" i="1"/>
  <c r="P32" i="1"/>
  <c r="P36" i="1"/>
  <c r="N20" i="1"/>
  <c r="N21" i="1"/>
  <c r="N22" i="1"/>
  <c r="N23" i="1"/>
  <c r="N24" i="1"/>
  <c r="N26" i="1"/>
  <c r="N27" i="1"/>
  <c r="N28" i="1"/>
  <c r="N29" i="1"/>
  <c r="N30" i="1"/>
  <c r="N37" i="1"/>
  <c r="N38" i="1"/>
  <c r="N39" i="1"/>
  <c r="N40" i="1"/>
  <c r="N41" i="1"/>
  <c r="N42" i="1"/>
  <c r="N44" i="1"/>
  <c r="L20" i="1"/>
  <c r="L22" i="1"/>
  <c r="L23" i="1"/>
  <c r="L24" i="1"/>
  <c r="L31" i="1"/>
  <c r="L32" i="1"/>
  <c r="I22" i="1"/>
  <c r="I23" i="1"/>
  <c r="I24" i="1"/>
  <c r="I35" i="1"/>
  <c r="I37" i="1"/>
  <c r="I38" i="1"/>
  <c r="I39" i="1"/>
  <c r="I40" i="1"/>
  <c r="I41" i="1"/>
  <c r="I42" i="1"/>
  <c r="I43" i="1"/>
  <c r="I44" i="1"/>
  <c r="I45" i="1"/>
  <c r="I48" i="1"/>
  <c r="G7" i="1" l="1"/>
  <c r="G49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4" i="1"/>
  <c r="G13" i="1"/>
  <c r="G12" i="1"/>
  <c r="G11" i="1"/>
  <c r="G10" i="1"/>
  <c r="G9" i="1"/>
  <c r="G8" i="1"/>
  <c r="G50" i="1" l="1"/>
</calcChain>
</file>

<file path=xl/sharedStrings.xml><?xml version="1.0" encoding="utf-8"?>
<sst xmlns="http://schemas.openxmlformats.org/spreadsheetml/2006/main" count="188" uniqueCount="125">
  <si>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</si>
  <si>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</si>
  <si>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</si>
  <si>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</si>
  <si>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</si>
  <si>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</si>
  <si>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</si>
  <si>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</si>
  <si>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ИТОГО:</t>
  </si>
  <si>
    <t>* \примечание: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</si>
  <si>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</si>
  <si>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</si>
  <si>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</si>
  <si>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</si>
  <si>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</si>
  <si>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</si>
  <si>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</si>
  <si>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</si>
  <si>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</si>
  <si>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</si>
  <si>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</si>
  <si>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</si>
  <si>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</si>
  <si>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>Мукажанов А.Т.</t>
  </si>
  <si>
    <t>Описание лекарственного средства и медицинского изделия (краткая характеристика)</t>
  </si>
  <si>
    <t>Провизор</t>
  </si>
  <si>
    <t>Темиржанова Л.Р.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</si>
  <si>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                                                                                                                                         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                                                                                                                      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</si>
  <si>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</si>
  <si>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>Лекарственные препараты</t>
  </si>
  <si>
    <t>Амброксол</t>
  </si>
  <si>
    <t>сироп 100мл</t>
  </si>
  <si>
    <t>Атропина сульфат</t>
  </si>
  <si>
    <t>раствор для инъекций 1 мг/мл</t>
  </si>
  <si>
    <t>ампула</t>
  </si>
  <si>
    <t>Бриллиантовый зеленый</t>
  </si>
  <si>
    <t>раствор спиртовый 1 %-30 мл</t>
  </si>
  <si>
    <t>Вазелин</t>
  </si>
  <si>
    <t>мазь для наружного применения  25 гр</t>
  </si>
  <si>
    <t>туба</t>
  </si>
  <si>
    <t xml:space="preserve">Гентамицин </t>
  </si>
  <si>
    <t>раствор для инъекций 4%, 2мл</t>
  </si>
  <si>
    <t>раствор спиртовой 5 % 30 мл</t>
  </si>
  <si>
    <t>Парацетомол</t>
  </si>
  <si>
    <t>таблетки по 500мг</t>
  </si>
  <si>
    <t>таблетка</t>
  </si>
  <si>
    <t>Трамадол</t>
  </si>
  <si>
    <t>ампулы 100мг/2мл</t>
  </si>
  <si>
    <t>ампулы</t>
  </si>
  <si>
    <t xml:space="preserve">Транексамовая кислота </t>
  </si>
  <si>
    <t>раствор для инъекций 100 мг/мл-5 мл</t>
  </si>
  <si>
    <t>Хлорамфеникол</t>
  </si>
  <si>
    <t>линимент 10% 25 г</t>
  </si>
  <si>
    <t xml:space="preserve">Цинка окись </t>
  </si>
  <si>
    <t>мазь 10 % 30 г</t>
  </si>
  <si>
    <t xml:space="preserve">Этанол </t>
  </si>
  <si>
    <t>раствор для наружного применения 70%-100 мл</t>
  </si>
  <si>
    <t>Анастезиологическая маска</t>
  </si>
  <si>
    <t>Анестезиологическая маска наркозная взрослая 5 L размер</t>
  </si>
  <si>
    <t>штука</t>
  </si>
  <si>
    <t>Игла спинальная</t>
  </si>
  <si>
    <t>Игла спинальная 26G*90 мм, 22G*38 мм</t>
  </si>
  <si>
    <t>Канюля</t>
  </si>
  <si>
    <t>Катетер</t>
  </si>
  <si>
    <t>Катетер Фолея  стерильный, из силикона, двухходовой размеры 12</t>
  </si>
  <si>
    <t>Катетер Фолея  стерильные, из латекса покрытого силиконовой смазкой двухходовой 16</t>
  </si>
  <si>
    <t>Катетер Фолея  стерильные, из латекса покрытого силиконовой смазкой двухходовой размер18</t>
  </si>
  <si>
    <t xml:space="preserve">Катетер Фолея стерильный, из силикона, двухходовой размеры 18 </t>
  </si>
  <si>
    <t>Катетер Фолея  стерильный, из силикона, двухходовой размеры 20</t>
  </si>
  <si>
    <t>Катетер Плеврокан</t>
  </si>
  <si>
    <t>контур</t>
  </si>
  <si>
    <t>Контур дыхательный без принадлежностей длина 160 см, d=22 мм</t>
  </si>
  <si>
    <t>Лейкопластырь</t>
  </si>
  <si>
    <t>упаковка</t>
  </si>
  <si>
    <t>Мочеприемник с нажимным клапаном стерильный 1000 мл</t>
  </si>
  <si>
    <t>Натронная известь</t>
  </si>
  <si>
    <t>канистра</t>
  </si>
  <si>
    <t>Нить</t>
  </si>
  <si>
    <t>Кетгут простой с иглой № 3</t>
  </si>
  <si>
    <t>Ножницы</t>
  </si>
  <si>
    <t>Ножницы глазные для снятия швов остроконечные прямые 110мм(Н-56)</t>
  </si>
  <si>
    <t>Ножницы прямые с одним острым концом  140мм</t>
  </si>
  <si>
    <t>Ножницы тупоконечные изогнутые 140мм</t>
  </si>
  <si>
    <t xml:space="preserve">Ножницы с узкими закругленными лезвиями вертикально-изогнутые </t>
  </si>
  <si>
    <t>Реагенты для трансфузиологии</t>
  </si>
  <si>
    <t>Цоликлоны АнтиА-10 мл</t>
  </si>
  <si>
    <t xml:space="preserve">флакон </t>
  </si>
  <si>
    <t>Цоликлоны АнтиАВ-10 мл</t>
  </si>
  <si>
    <t>Цоликлоны АнтиВ-10 мл</t>
  </si>
  <si>
    <t>Цоликлоны АнтиД -супер10 мл</t>
  </si>
  <si>
    <t>Стекла</t>
  </si>
  <si>
    <t>Стекла полилизированным покрытием (72 шт в упаковке с полосой для записи)</t>
  </si>
  <si>
    <t>Стекло предметное для микроскопа 26-76</t>
  </si>
  <si>
    <t>Стекло предметное с матовой полосой р-р 76*26 мм со шлифовалными краями (50 шт в упаковке)</t>
  </si>
  <si>
    <t>Медицинские изделия</t>
  </si>
  <si>
    <t>Натронная известь, сорбент углекислого газа, цветоиндикаторная для наркозных аппаратов и медицинских барокамер. В канистрах по 42 кг</t>
  </si>
  <si>
    <t>Шприцы 50мл</t>
  </si>
  <si>
    <t>лейкопластырь размером 2,5смх10м, гипоаллергенный на шелковой основе</t>
  </si>
  <si>
    <t>Канюля внутривенная с катетором и клапаном для иньекции (вазофикс) 18G 1,3*45мм</t>
  </si>
  <si>
    <t>Канюля внутривенная с катетером и клапаном для инъекций (вазофикс) размер 16G</t>
  </si>
  <si>
    <t>Канюля внутривенная с катетором и клапаном для иньекции (вазофикс) 20G 1,3*45мм</t>
  </si>
  <si>
    <t>Катетр Фолея  цилиндрический 26, баллон 30-50мл, 2 отверствия, длина 40 см</t>
  </si>
  <si>
    <t>Плеврокан полный набор для дренирования плевральной полости со шприцем и пакетом для сбора жидкости</t>
  </si>
  <si>
    <t>Лейкопластырь размером 2*500 см гипоаллергенный на шелковой основе (12 шт в упаковке)</t>
  </si>
  <si>
    <t>Ножницы с узкими закругленными лезвиями вертикально-изогнутые 175 см</t>
  </si>
  <si>
    <t>Шприц  инъекционный трехкомпонентный стерильный однократного применения  объемом 50 мл</t>
  </si>
  <si>
    <t>Мочеприемник</t>
  </si>
  <si>
    <t xml:space="preserve">Йод </t>
  </si>
  <si>
    <t>ТОО АлМеда</t>
  </si>
  <si>
    <t>ТОО ANTARES</t>
  </si>
  <si>
    <t>ТОО Pharmprovide</t>
  </si>
  <si>
    <t>ТОО Даренмед</t>
  </si>
  <si>
    <t>ТОО СМС медикал Казахстан</t>
  </si>
  <si>
    <t>ТОО Лаборо</t>
  </si>
  <si>
    <t>ТОО КФК Медсервис плюс</t>
  </si>
  <si>
    <t>ТОО Альянс-Фарм</t>
  </si>
  <si>
    <t>ТОО Asmedical</t>
  </si>
  <si>
    <t>ТОО Стофарм</t>
  </si>
  <si>
    <t>ТОО Фармакс-2</t>
  </si>
  <si>
    <t>ТОО MedIntelCompany</t>
  </si>
  <si>
    <t>ТОО ADAL MEDICA KAZAKHSTAN</t>
  </si>
  <si>
    <t>ТОО БиоЛанд</t>
  </si>
  <si>
    <t>ТОО САПА Мед Астана</t>
  </si>
  <si>
    <t>ТОО Альянс</t>
  </si>
  <si>
    <t>к протоколу итогов 5 от 21.02.2020г.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</si>
</sst>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/>
    </xf>
    <xf numFmtId="4" fontId="7" fillId="0" borderId="2" xfId="23" applyNumberFormat="1" applyFont="1" applyFill="1" applyBorder="1" applyAlignment="1">
      <alignment horizontal="right" vertical="top"/>
    </xf>
    <xf numFmtId="0" fontId="7" fillId="0" borderId="0" xfId="1" applyFont="1" applyFill="1"/>
    <xf numFmtId="0" fontId="7" fillId="0" borderId="2" xfId="0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/>
    </xf>
    <xf numFmtId="0" fontId="7" fillId="0" borderId="2" xfId="22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left" vertical="top" wrapText="1"/>
    </xf>
    <xf numFmtId="4" fontId="7" fillId="0" borderId="2" xfId="5" applyNumberFormat="1" applyFont="1" applyFill="1" applyBorder="1" applyAlignment="1">
      <alignment horizontal="right" vertical="top"/>
    </xf>
    <xf numFmtId="4" fontId="7" fillId="0" borderId="2" xfId="5" applyNumberFormat="1" applyFont="1" applyFill="1" applyBorder="1" applyAlignment="1">
      <alignment horizontal="right" vertical="top" wrapText="1"/>
    </xf>
    <xf numFmtId="0" fontId="7" fillId="2" borderId="2" xfId="5" applyFont="1" applyFill="1" applyBorder="1" applyAlignment="1">
      <alignment horizontal="left" vertical="top" wrapText="1"/>
    </xf>
    <xf numFmtId="0" fontId="7" fillId="2" borderId="2" xfId="5" applyFont="1" applyFill="1" applyBorder="1" applyAlignment="1">
      <alignment horizontal="center" vertical="top" wrapText="1"/>
    </xf>
    <xf numFmtId="0" fontId="7" fillId="2" borderId="2" xfId="22" applyFont="1" applyFill="1" applyBorder="1" applyAlignment="1">
      <alignment horizontal="left" vertical="top" wrapText="1"/>
    </xf>
    <xf numFmtId="0" fontId="7" fillId="2" borderId="2" xfId="22" applyNumberFormat="1" applyFont="1" applyFill="1" applyBorder="1" applyAlignment="1">
      <alignment horizontal="left" vertical="top" wrapText="1"/>
    </xf>
    <xf numFmtId="0" fontId="8" fillId="0" borderId="2" xfId="1" applyFont="1" applyBorder="1"/>
    <xf numFmtId="3" fontId="8" fillId="0" borderId="2" xfId="1" applyNumberFormat="1" applyFont="1" applyBorder="1"/>
    <xf numFmtId="4" fontId="8" fillId="0" borderId="2" xfId="1" applyNumberFormat="1" applyFont="1" applyBorder="1"/>
    <xf numFmtId="4" fontId="8" fillId="0" borderId="2" xfId="1" applyNumberFormat="1" applyFont="1" applyBorder="1" applyAlignment="1">
      <alignment vertical="center"/>
    </xf>
    <xf numFmtId="0" fontId="8" fillId="0" borderId="0" xfId="1" applyFont="1"/>
    <xf numFmtId="0" fontId="8" fillId="0" borderId="2" xfId="1" applyFont="1" applyBorder="1" applyAlignment="1"/>
    <xf numFmtId="0" fontId="7" fillId="0" borderId="2" xfId="1" applyFont="1" applyBorder="1"/>
    <xf numFmtId="0" fontId="7" fillId="0" borderId="2" xfId="1" applyFont="1" applyFill="1" applyBorder="1"/>
    <xf numFmtId="3" fontId="7" fillId="0" borderId="2" xfId="23" applyNumberFormat="1" applyFont="1" applyFill="1" applyBorder="1" applyAlignment="1">
      <alignment vertical="top"/>
    </xf>
    <xf numFmtId="3" fontId="7" fillId="0" borderId="2" xfId="5" applyNumberFormat="1" applyFont="1" applyFill="1" applyBorder="1" applyAlignment="1">
      <alignment vertical="top" wrapText="1"/>
    </xf>
    <xf numFmtId="3" fontId="7" fillId="2" borderId="2" xfId="5" applyNumberFormat="1" applyFont="1" applyFill="1" applyBorder="1" applyAlignment="1">
      <alignment vertical="top" wrapText="1"/>
    </xf>
    <xf numFmtId="3" fontId="7" fillId="2" borderId="2" xfId="17" applyNumberFormat="1" applyFont="1" applyFill="1" applyBorder="1" applyAlignment="1">
      <alignment vertical="top" wrapText="1"/>
    </xf>
    <xf numFmtId="3" fontId="7" fillId="0" borderId="2" xfId="22" applyNumberFormat="1" applyFont="1" applyFill="1" applyBorder="1" applyAlignment="1">
      <alignment vertical="top" wrapText="1"/>
    </xf>
    <xf numFmtId="0" fontId="7" fillId="2" borderId="2" xfId="5" applyFont="1" applyFill="1" applyBorder="1" applyAlignment="1">
      <alignment vertical="top" wrapText="1"/>
    </xf>
    <xf numFmtId="0" fontId="7" fillId="3" borderId="2" xfId="1" applyFont="1" applyFill="1" applyBorder="1"/>
    <xf numFmtId="0" fontId="7" fillId="4" borderId="2" xfId="1" applyFont="1" applyFill="1" applyBorder="1"/>
    <xf numFmtId="4" fontId="7" fillId="3" borderId="2" xfId="1" applyNumberFormat="1" applyFont="1" applyFill="1" applyBorder="1"/>
    <xf numFmtId="4" fontId="7" fillId="4" borderId="0" xfId="1" applyNumberFormat="1" applyFont="1" applyFill="1"/>
    <xf numFmtId="0" fontId="9" fillId="0" borderId="2" xfId="1" applyFont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/>
    </xf>
    <xf numFmtId="3" fontId="10" fillId="0" borderId="2" xfId="23" applyNumberFormat="1" applyFont="1" applyFill="1" applyBorder="1" applyAlignment="1">
      <alignment vertical="top"/>
    </xf>
    <xf numFmtId="4" fontId="10" fillId="0" borderId="2" xfId="23" applyNumberFormat="1" applyFont="1" applyFill="1" applyBorder="1" applyAlignment="1">
      <alignment horizontal="right" vertical="top"/>
    </xf>
    <xf numFmtId="0" fontId="10" fillId="0" borderId="2" xfId="1" applyFont="1" applyFill="1" applyBorder="1"/>
    <xf numFmtId="0" fontId="10" fillId="0" borderId="0" xfId="1" applyFont="1" applyFill="1"/>
    <xf numFmtId="0" fontId="10" fillId="0" borderId="2" xfId="0" applyFont="1" applyFill="1" applyBorder="1" applyAlignment="1">
      <alignment vertical="top"/>
    </xf>
    <xf numFmtId="0" fontId="10" fillId="0" borderId="2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top" wrapText="1"/>
    </xf>
    <xf numFmtId="3" fontId="10" fillId="0" borderId="2" xfId="23" applyNumberFormat="1" applyFont="1" applyFill="1" applyBorder="1" applyAlignment="1">
      <alignment vertical="top" wrapText="1"/>
    </xf>
    <xf numFmtId="4" fontId="10" fillId="0" borderId="2" xfId="23" applyNumberFormat="1" applyFont="1" applyFill="1" applyBorder="1" applyAlignment="1">
      <alignment horizontal="right" vertical="top" wrapText="1"/>
    </xf>
    <xf numFmtId="0" fontId="10" fillId="0" borderId="2" xfId="22" applyFont="1" applyFill="1" applyBorder="1" applyAlignment="1">
      <alignment horizontal="left" vertical="top" wrapText="1"/>
    </xf>
    <xf numFmtId="0" fontId="10" fillId="0" borderId="2" xfId="22" applyNumberFormat="1" applyFont="1" applyFill="1" applyBorder="1" applyAlignment="1">
      <alignment horizontal="left" vertical="top" wrapText="1"/>
    </xf>
    <xf numFmtId="0" fontId="10" fillId="0" borderId="2" xfId="22" applyFont="1" applyFill="1" applyBorder="1" applyAlignment="1">
      <alignment horizontal="center" vertical="top"/>
    </xf>
    <xf numFmtId="0" fontId="10" fillId="2" borderId="2" xfId="5" applyFont="1" applyFill="1" applyBorder="1" applyAlignment="1">
      <alignment horizontal="left" vertical="top" wrapText="1"/>
    </xf>
    <xf numFmtId="0" fontId="10" fillId="2" borderId="2" xfId="5" applyFont="1" applyFill="1" applyBorder="1" applyAlignment="1">
      <alignment horizontal="center" vertical="top" wrapText="1"/>
    </xf>
    <xf numFmtId="3" fontId="10" fillId="2" borderId="2" xfId="5" applyNumberFormat="1" applyFont="1" applyFill="1" applyBorder="1" applyAlignment="1">
      <alignment vertical="top" wrapText="1"/>
    </xf>
    <xf numFmtId="4" fontId="10" fillId="0" borderId="2" xfId="5" applyNumberFormat="1" applyFont="1" applyFill="1" applyBorder="1" applyAlignment="1">
      <alignment horizontal="right" vertical="top"/>
    </xf>
    <xf numFmtId="4" fontId="10" fillId="0" borderId="2" xfId="5" applyNumberFormat="1" applyFont="1" applyFill="1" applyBorder="1" applyAlignment="1">
      <alignment horizontal="right" vertical="top" wrapText="1"/>
    </xf>
    <xf numFmtId="0" fontId="10" fillId="2" borderId="2" xfId="22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</cellXfs>
  <cellStyles count="24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2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tabSelected="1" view="pageBreakPreview" topLeftCell="K16" zoomScale="70" zoomScaleSheetLayoutView="70" workbookViewId="0">
      <selection activeCell="V50" sqref="V50:V51"/>
    </sheetView>
  </sheetViews>
  <sheetFormatPr defaultColWidth="8.85546875" defaultRowHeight="15.75" x14ac:dyDescent="0.25"/>
  <cols>
    <col min="1" max="1" width="8.85546875" style="5"/>
    <col min="2" max="2" width="25.28515625" style="5" customWidth="1"/>
    <col min="3" max="3" width="39.28515625" style="5" customWidth="1"/>
    <col min="4" max="4" width="13.28515625" style="5" customWidth="1"/>
    <col min="5" max="5" width="10.5703125" style="5" customWidth="1"/>
    <col min="6" max="6" width="13.28515625" style="5" customWidth="1"/>
    <col min="7" max="7" width="16.28515625" style="5" customWidth="1"/>
    <col min="8" max="15" width="12.85546875" style="5" customWidth="1"/>
    <col min="16" max="16" width="14.7109375" style="5" customWidth="1"/>
    <col min="17" max="21" width="12.85546875" style="5" customWidth="1"/>
    <col min="22" max="22" width="15.7109375" style="5" customWidth="1"/>
    <col min="23" max="31" width="12.85546875" style="5" customWidth="1"/>
    <col min="32" max="32" width="15.7109375" style="5" customWidth="1"/>
    <col min="33" max="37" width="12.85546875" style="5" customWidth="1"/>
    <col min="38" max="38" width="14.5703125" style="5" customWidth="1"/>
    <col min="39" max="16384" width="8.85546875" style="5"/>
  </cols>
  <sheetData>
    <row r="1" spans="1:38" x14ac:dyDescent="0.25">
      <c r="E1" s="5" t="s">
        <v>0</v>
      </c>
    </row>
    <row r="2" spans="1:38" x14ac:dyDescent="0.25">
      <c r="E2" s="5" t="s">
        <v>124</v>
      </c>
    </row>
    <row r="4" spans="1:38" ht="15.75" customHeight="1" x14ac:dyDescent="0.25">
      <c r="A4" s="64" t="s">
        <v>1</v>
      </c>
      <c r="B4" s="64"/>
      <c r="C4" s="64"/>
      <c r="D4" s="64"/>
      <c r="E4" s="64"/>
      <c r="F4" s="64"/>
      <c r="G4" s="64"/>
    </row>
    <row r="5" spans="1:38" ht="85.5" customHeight="1" x14ac:dyDescent="0.25">
      <c r="A5" s="6" t="s">
        <v>2</v>
      </c>
      <c r="B5" s="6" t="s">
        <v>3</v>
      </c>
      <c r="C5" s="6" t="s">
        <v>24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108</v>
      </c>
      <c r="I5" s="6" t="s">
        <v>108</v>
      </c>
      <c r="J5" s="6" t="s">
        <v>109</v>
      </c>
      <c r="K5" s="6" t="s">
        <v>110</v>
      </c>
      <c r="L5" s="6" t="s">
        <v>110</v>
      </c>
      <c r="M5" s="6" t="s">
        <v>111</v>
      </c>
      <c r="N5" s="6" t="s">
        <v>111</v>
      </c>
      <c r="O5" s="6" t="s">
        <v>112</v>
      </c>
      <c r="P5" s="6" t="s">
        <v>112</v>
      </c>
      <c r="Q5" s="6" t="s">
        <v>113</v>
      </c>
      <c r="R5" s="6" t="s">
        <v>113</v>
      </c>
      <c r="S5" s="6" t="s">
        <v>114</v>
      </c>
      <c r="T5" s="6" t="s">
        <v>114</v>
      </c>
      <c r="U5" s="6" t="s">
        <v>115</v>
      </c>
      <c r="V5" s="6" t="s">
        <v>115</v>
      </c>
      <c r="W5" s="6" t="s">
        <v>116</v>
      </c>
      <c r="X5" s="6" t="s">
        <v>116</v>
      </c>
      <c r="Y5" s="6" t="s">
        <v>117</v>
      </c>
      <c r="Z5" s="6" t="s">
        <v>117</v>
      </c>
      <c r="AA5" s="6" t="s">
        <v>118</v>
      </c>
      <c r="AB5" s="6" t="s">
        <v>118</v>
      </c>
      <c r="AC5" s="6" t="s">
        <v>119</v>
      </c>
      <c r="AD5" s="6" t="s">
        <v>119</v>
      </c>
      <c r="AE5" s="6" t="s">
        <v>123</v>
      </c>
      <c r="AF5" s="6" t="s">
        <v>123</v>
      </c>
      <c r="AG5" s="6" t="s">
        <v>120</v>
      </c>
      <c r="AH5" s="6" t="s">
        <v>120</v>
      </c>
      <c r="AI5" s="6" t="s">
        <v>121</v>
      </c>
      <c r="AJ5" s="6" t="s">
        <v>121</v>
      </c>
      <c r="AK5" s="6" t="s">
        <v>122</v>
      </c>
      <c r="AL5" s="6" t="s">
        <v>122</v>
      </c>
    </row>
    <row r="6" spans="1:38" ht="14.45" customHeight="1" x14ac:dyDescent="0.25">
      <c r="A6" s="72" t="s">
        <v>29</v>
      </c>
      <c r="B6" s="73"/>
      <c r="C6" s="73"/>
      <c r="D6" s="74"/>
      <c r="E6" s="29"/>
      <c r="F6" s="29"/>
      <c r="G6" s="29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</row>
    <row r="7" spans="1:38" s="49" customFormat="1" ht="15.95" customHeight="1" x14ac:dyDescent="0.25">
      <c r="A7" s="42">
        <v>1</v>
      </c>
      <c r="B7" s="43" t="s">
        <v>30</v>
      </c>
      <c r="C7" s="44" t="s">
        <v>31</v>
      </c>
      <c r="D7" s="45" t="s">
        <v>28</v>
      </c>
      <c r="E7" s="46">
        <v>160</v>
      </c>
      <c r="F7" s="47">
        <v>462.16</v>
      </c>
      <c r="G7" s="47">
        <f>E7*F7</f>
        <v>73945.600000000006</v>
      </c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</row>
    <row r="8" spans="1:38" s="12" customFormat="1" ht="15.95" customHeight="1" x14ac:dyDescent="0.25">
      <c r="A8" s="7">
        <v>2</v>
      </c>
      <c r="B8" s="13" t="s">
        <v>32</v>
      </c>
      <c r="C8" s="9" t="s">
        <v>33</v>
      </c>
      <c r="D8" s="10" t="s">
        <v>34</v>
      </c>
      <c r="E8" s="32">
        <v>1430</v>
      </c>
      <c r="F8" s="11">
        <v>104.88</v>
      </c>
      <c r="G8" s="11">
        <f t="shared" ref="G8:G18" si="0">E8*F8</f>
        <v>149978.4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9">
        <v>32.119999999999997</v>
      </c>
      <c r="T8" s="39">
        <f t="shared" ref="T8:T15" si="1">S8*E8</f>
        <v>45931.6</v>
      </c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</row>
    <row r="9" spans="1:38" s="49" customFormat="1" ht="15.95" customHeight="1" x14ac:dyDescent="0.25">
      <c r="A9" s="42">
        <v>3</v>
      </c>
      <c r="B9" s="43" t="s">
        <v>35</v>
      </c>
      <c r="C9" s="44" t="s">
        <v>36</v>
      </c>
      <c r="D9" s="45" t="s">
        <v>28</v>
      </c>
      <c r="E9" s="46">
        <v>300</v>
      </c>
      <c r="F9" s="47">
        <v>42.07</v>
      </c>
      <c r="G9" s="47">
        <f t="shared" si="0"/>
        <v>12621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</row>
    <row r="10" spans="1:38" s="49" customFormat="1" ht="15.95" customHeight="1" x14ac:dyDescent="0.25">
      <c r="A10" s="42">
        <v>4</v>
      </c>
      <c r="B10" s="50" t="s">
        <v>37</v>
      </c>
      <c r="C10" s="44" t="s">
        <v>38</v>
      </c>
      <c r="D10" s="45" t="s">
        <v>39</v>
      </c>
      <c r="E10" s="46">
        <v>100</v>
      </c>
      <c r="F10" s="47">
        <v>51.98</v>
      </c>
      <c r="G10" s="47">
        <f t="shared" si="0"/>
        <v>5198</v>
      </c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</row>
    <row r="11" spans="1:38" s="49" customFormat="1" ht="15.95" customHeight="1" x14ac:dyDescent="0.25">
      <c r="A11" s="42">
        <v>5</v>
      </c>
      <c r="B11" s="50" t="s">
        <v>40</v>
      </c>
      <c r="C11" s="51" t="s">
        <v>41</v>
      </c>
      <c r="D11" s="45" t="s">
        <v>34</v>
      </c>
      <c r="E11" s="46">
        <v>200</v>
      </c>
      <c r="F11" s="47">
        <v>13.1</v>
      </c>
      <c r="G11" s="47">
        <f t="shared" si="0"/>
        <v>2620</v>
      </c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</row>
    <row r="12" spans="1:38" s="49" customFormat="1" ht="15.95" customHeight="1" x14ac:dyDescent="0.25">
      <c r="A12" s="42">
        <v>6</v>
      </c>
      <c r="B12" s="44" t="s">
        <v>107</v>
      </c>
      <c r="C12" s="44" t="s">
        <v>42</v>
      </c>
      <c r="D12" s="52" t="s">
        <v>28</v>
      </c>
      <c r="E12" s="53">
        <v>7</v>
      </c>
      <c r="F12" s="54">
        <v>98.04</v>
      </c>
      <c r="G12" s="47">
        <f t="shared" si="0"/>
        <v>686.28000000000009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3" spans="1:38" s="49" customFormat="1" ht="15.95" customHeight="1" x14ac:dyDescent="0.25">
      <c r="A13" s="42">
        <v>7</v>
      </c>
      <c r="B13" s="43" t="s">
        <v>43</v>
      </c>
      <c r="C13" s="44" t="s">
        <v>44</v>
      </c>
      <c r="D13" s="45" t="s">
        <v>45</v>
      </c>
      <c r="E13" s="46">
        <v>200</v>
      </c>
      <c r="F13" s="47">
        <v>2.1</v>
      </c>
      <c r="G13" s="47">
        <f t="shared" si="0"/>
        <v>420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</row>
    <row r="14" spans="1:38" s="12" customFormat="1" ht="15.95" customHeight="1" x14ac:dyDescent="0.25">
      <c r="A14" s="7">
        <v>8</v>
      </c>
      <c r="B14" s="8" t="s">
        <v>46</v>
      </c>
      <c r="C14" s="9" t="s">
        <v>47</v>
      </c>
      <c r="D14" s="10" t="s">
        <v>48</v>
      </c>
      <c r="E14" s="32">
        <v>2000</v>
      </c>
      <c r="F14" s="11">
        <v>82</v>
      </c>
      <c r="G14" s="11">
        <f t="shared" si="0"/>
        <v>164000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8">
        <v>81.59</v>
      </c>
      <c r="T14" s="38">
        <f t="shared" si="1"/>
        <v>163180</v>
      </c>
      <c r="U14" s="31"/>
      <c r="V14" s="31"/>
      <c r="W14" s="31"/>
      <c r="X14" s="31"/>
      <c r="Y14" s="31">
        <v>82</v>
      </c>
      <c r="Z14" s="31">
        <f>Y14*E14</f>
        <v>164000</v>
      </c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2" customFormat="1" ht="15.95" customHeight="1" x14ac:dyDescent="0.25">
      <c r="A15" s="7">
        <v>9</v>
      </c>
      <c r="B15" s="13" t="s">
        <v>49</v>
      </c>
      <c r="C15" s="9" t="s">
        <v>50</v>
      </c>
      <c r="D15" s="10" t="s">
        <v>34</v>
      </c>
      <c r="E15" s="32">
        <v>4500</v>
      </c>
      <c r="F15" s="11">
        <v>2089.7800000000002</v>
      </c>
      <c r="G15" s="11">
        <f t="shared" si="0"/>
        <v>9404010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>
        <v>1005.8</v>
      </c>
      <c r="T15" s="31">
        <f t="shared" si="1"/>
        <v>4526100</v>
      </c>
      <c r="U15" s="38">
        <v>989.8</v>
      </c>
      <c r="V15" s="38">
        <f t="shared" ref="V15:V47" si="2">U15*E15</f>
        <v>4454100</v>
      </c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49" customFormat="1" ht="15.95" customHeight="1" x14ac:dyDescent="0.25">
      <c r="A16" s="42">
        <v>10</v>
      </c>
      <c r="B16" s="43" t="s">
        <v>51</v>
      </c>
      <c r="C16" s="44" t="s">
        <v>52</v>
      </c>
      <c r="D16" s="45" t="s">
        <v>39</v>
      </c>
      <c r="E16" s="46">
        <v>100</v>
      </c>
      <c r="F16" s="47">
        <v>325.73</v>
      </c>
      <c r="G16" s="47">
        <f t="shared" si="0"/>
        <v>32573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</row>
    <row r="17" spans="1:38" s="49" customFormat="1" ht="15.95" customHeight="1" x14ac:dyDescent="0.25">
      <c r="A17" s="42">
        <v>11</v>
      </c>
      <c r="B17" s="55" t="s">
        <v>53</v>
      </c>
      <c r="C17" s="56" t="s">
        <v>54</v>
      </c>
      <c r="D17" s="57" t="s">
        <v>39</v>
      </c>
      <c r="E17" s="53">
        <v>10</v>
      </c>
      <c r="F17" s="47">
        <v>71.48</v>
      </c>
      <c r="G17" s="47">
        <f t="shared" si="0"/>
        <v>714.80000000000007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</row>
    <row r="18" spans="1:38" s="12" customFormat="1" ht="15.95" customHeight="1" x14ac:dyDescent="0.25">
      <c r="A18" s="7">
        <v>12</v>
      </c>
      <c r="B18" s="9" t="s">
        <v>55</v>
      </c>
      <c r="C18" s="14" t="s">
        <v>56</v>
      </c>
      <c r="D18" s="16" t="s">
        <v>28</v>
      </c>
      <c r="E18" s="32">
        <v>1536</v>
      </c>
      <c r="F18" s="11">
        <v>137.81</v>
      </c>
      <c r="G18" s="11">
        <f t="shared" si="0"/>
        <v>211676.16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9">
        <v>126</v>
      </c>
      <c r="V18" s="39">
        <f t="shared" si="2"/>
        <v>193536</v>
      </c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</row>
    <row r="19" spans="1:38" s="12" customFormat="1" ht="15.95" customHeight="1" x14ac:dyDescent="0.25">
      <c r="A19" s="69" t="s">
        <v>94</v>
      </c>
      <c r="B19" s="70"/>
      <c r="C19" s="70"/>
      <c r="D19" s="71"/>
      <c r="E19" s="32"/>
      <c r="F19" s="11"/>
      <c r="G19" s="1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</row>
    <row r="20" spans="1:38" s="12" customFormat="1" ht="15.95" customHeight="1" x14ac:dyDescent="0.25">
      <c r="A20" s="7">
        <v>13</v>
      </c>
      <c r="B20" s="17" t="s">
        <v>57</v>
      </c>
      <c r="C20" s="17" t="s">
        <v>58</v>
      </c>
      <c r="D20" s="16" t="s">
        <v>59</v>
      </c>
      <c r="E20" s="33">
        <v>15</v>
      </c>
      <c r="F20" s="18">
        <v>740</v>
      </c>
      <c r="G20" s="18">
        <f>E20*F20</f>
        <v>11100</v>
      </c>
      <c r="H20" s="31"/>
      <c r="I20" s="31"/>
      <c r="J20" s="31"/>
      <c r="K20" s="31">
        <v>635</v>
      </c>
      <c r="L20" s="31">
        <f t="shared" ref="L20:L32" si="3">K20*E20</f>
        <v>9525</v>
      </c>
      <c r="M20" s="31">
        <v>710</v>
      </c>
      <c r="N20" s="31">
        <f t="shared" ref="N20:N44" si="4">M20*E20</f>
        <v>10650</v>
      </c>
      <c r="O20" s="31">
        <v>510</v>
      </c>
      <c r="P20" s="31">
        <f t="shared" ref="P20:P36" si="5">O20*E20</f>
        <v>7650</v>
      </c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8">
        <v>405</v>
      </c>
      <c r="AF20" s="38">
        <f>AE20*E20</f>
        <v>6075</v>
      </c>
      <c r="AG20" s="31"/>
      <c r="AH20" s="31"/>
      <c r="AI20" s="31"/>
      <c r="AJ20" s="31"/>
      <c r="AK20" s="31"/>
      <c r="AL20" s="31"/>
    </row>
    <row r="21" spans="1:38" s="12" customFormat="1" ht="15.95" customHeight="1" x14ac:dyDescent="0.25">
      <c r="A21" s="7">
        <v>14</v>
      </c>
      <c r="B21" s="20" t="s">
        <v>60</v>
      </c>
      <c r="C21" s="20" t="s">
        <v>61</v>
      </c>
      <c r="D21" s="21" t="s">
        <v>59</v>
      </c>
      <c r="E21" s="34">
        <v>100</v>
      </c>
      <c r="F21" s="19">
        <v>800</v>
      </c>
      <c r="G21" s="18">
        <f t="shared" ref="G21:G49" si="6">E21*F21</f>
        <v>80000</v>
      </c>
      <c r="H21" s="31"/>
      <c r="I21" s="31"/>
      <c r="J21" s="31"/>
      <c r="K21" s="31"/>
      <c r="L21" s="31"/>
      <c r="M21" s="31">
        <v>800</v>
      </c>
      <c r="N21" s="31">
        <f t="shared" si="4"/>
        <v>80000</v>
      </c>
      <c r="O21" s="31">
        <v>630</v>
      </c>
      <c r="P21" s="31">
        <f t="shared" si="5"/>
        <v>63000</v>
      </c>
      <c r="Q21" s="31"/>
      <c r="R21" s="31"/>
      <c r="S21" s="31"/>
      <c r="T21" s="31"/>
      <c r="U21" s="38">
        <v>400</v>
      </c>
      <c r="V21" s="38">
        <f>U21*E21</f>
        <v>40000</v>
      </c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>
        <v>536</v>
      </c>
      <c r="AL21" s="31">
        <f>AK21*E21</f>
        <v>53600</v>
      </c>
    </row>
    <row r="22" spans="1:38" s="12" customFormat="1" ht="30.75" customHeight="1" x14ac:dyDescent="0.25">
      <c r="A22" s="7">
        <v>15</v>
      </c>
      <c r="B22" s="20" t="s">
        <v>62</v>
      </c>
      <c r="C22" s="20" t="s">
        <v>99</v>
      </c>
      <c r="D22" s="21" t="s">
        <v>59</v>
      </c>
      <c r="E22" s="34">
        <v>2000</v>
      </c>
      <c r="F22" s="19">
        <v>89</v>
      </c>
      <c r="G22" s="18">
        <f t="shared" si="6"/>
        <v>178000</v>
      </c>
      <c r="H22" s="31">
        <v>78</v>
      </c>
      <c r="I22" s="31">
        <f t="shared" ref="I22:I48" si="7">E22*H22</f>
        <v>156000</v>
      </c>
      <c r="J22" s="31"/>
      <c r="K22" s="31">
        <v>82</v>
      </c>
      <c r="L22" s="31">
        <f t="shared" si="3"/>
        <v>164000</v>
      </c>
      <c r="M22" s="31">
        <v>62</v>
      </c>
      <c r="N22" s="31">
        <f t="shared" si="4"/>
        <v>124000</v>
      </c>
      <c r="O22" s="31"/>
      <c r="P22" s="31"/>
      <c r="Q22" s="31"/>
      <c r="R22" s="31"/>
      <c r="S22" s="31"/>
      <c r="T22" s="31"/>
      <c r="U22" s="31">
        <v>70</v>
      </c>
      <c r="V22" s="31">
        <f t="shared" si="2"/>
        <v>140000</v>
      </c>
      <c r="W22" s="31">
        <v>76</v>
      </c>
      <c r="X22" s="31">
        <f t="shared" ref="X22:X24" si="8">W22*E22</f>
        <v>152000</v>
      </c>
      <c r="Y22" s="31"/>
      <c r="Z22" s="31"/>
      <c r="AA22" s="31"/>
      <c r="AB22" s="31"/>
      <c r="AC22" s="31">
        <v>65</v>
      </c>
      <c r="AD22" s="31">
        <f t="shared" ref="AD22:AD48" si="9">AC22*E22</f>
        <v>130000</v>
      </c>
      <c r="AE22" s="38">
        <v>61.4</v>
      </c>
      <c r="AF22" s="38">
        <f t="shared" ref="AF22:AF35" si="10">AE22*E22</f>
        <v>122800</v>
      </c>
      <c r="AG22" s="31"/>
      <c r="AH22" s="31"/>
      <c r="AI22" s="31"/>
      <c r="AJ22" s="31"/>
      <c r="AK22" s="31"/>
      <c r="AL22" s="31"/>
    </row>
    <row r="23" spans="1:38" s="12" customFormat="1" ht="31.5" customHeight="1" x14ac:dyDescent="0.25">
      <c r="A23" s="7">
        <v>16</v>
      </c>
      <c r="B23" s="20" t="s">
        <v>62</v>
      </c>
      <c r="C23" s="20" t="s">
        <v>98</v>
      </c>
      <c r="D23" s="21" t="s">
        <v>59</v>
      </c>
      <c r="E23" s="34">
        <v>8650</v>
      </c>
      <c r="F23" s="19">
        <v>89</v>
      </c>
      <c r="G23" s="18">
        <f t="shared" si="6"/>
        <v>769850</v>
      </c>
      <c r="H23" s="31">
        <v>75</v>
      </c>
      <c r="I23" s="31">
        <f t="shared" si="7"/>
        <v>648750</v>
      </c>
      <c r="J23" s="31"/>
      <c r="K23" s="31">
        <v>82</v>
      </c>
      <c r="L23" s="31">
        <f t="shared" si="3"/>
        <v>709300</v>
      </c>
      <c r="M23" s="31">
        <v>62</v>
      </c>
      <c r="N23" s="31">
        <f t="shared" si="4"/>
        <v>536300</v>
      </c>
      <c r="O23" s="31"/>
      <c r="P23" s="31"/>
      <c r="Q23" s="31"/>
      <c r="R23" s="31"/>
      <c r="S23" s="31"/>
      <c r="T23" s="31"/>
      <c r="U23" s="31">
        <v>63</v>
      </c>
      <c r="V23" s="31">
        <f t="shared" si="2"/>
        <v>544950</v>
      </c>
      <c r="W23" s="31">
        <v>76</v>
      </c>
      <c r="X23" s="31">
        <f t="shared" si="8"/>
        <v>657400</v>
      </c>
      <c r="Y23" s="31"/>
      <c r="Z23" s="31"/>
      <c r="AA23" s="31"/>
      <c r="AB23" s="31"/>
      <c r="AC23" s="31">
        <v>65</v>
      </c>
      <c r="AD23" s="31">
        <f t="shared" si="9"/>
        <v>562250</v>
      </c>
      <c r="AE23" s="38">
        <v>61.4</v>
      </c>
      <c r="AF23" s="38">
        <f t="shared" si="10"/>
        <v>531110</v>
      </c>
      <c r="AG23" s="31"/>
      <c r="AH23" s="31"/>
      <c r="AI23" s="31"/>
      <c r="AJ23" s="31"/>
      <c r="AK23" s="31">
        <v>79</v>
      </c>
      <c r="AL23" s="31">
        <f t="shared" ref="AL23:AL29" si="11">AK23*E23</f>
        <v>683350</v>
      </c>
    </row>
    <row r="24" spans="1:38" s="12" customFormat="1" ht="31.5" customHeight="1" x14ac:dyDescent="0.25">
      <c r="A24" s="7">
        <v>17</v>
      </c>
      <c r="B24" s="20" t="s">
        <v>62</v>
      </c>
      <c r="C24" s="20" t="s">
        <v>100</v>
      </c>
      <c r="D24" s="21" t="s">
        <v>59</v>
      </c>
      <c r="E24" s="34">
        <v>850</v>
      </c>
      <c r="F24" s="19">
        <v>89</v>
      </c>
      <c r="G24" s="18">
        <f t="shared" si="6"/>
        <v>75650</v>
      </c>
      <c r="H24" s="31">
        <v>78</v>
      </c>
      <c r="I24" s="31">
        <f t="shared" si="7"/>
        <v>66300</v>
      </c>
      <c r="J24" s="31"/>
      <c r="K24" s="31">
        <v>82</v>
      </c>
      <c r="L24" s="31">
        <f t="shared" si="3"/>
        <v>69700</v>
      </c>
      <c r="M24" s="31">
        <v>62</v>
      </c>
      <c r="N24" s="31">
        <f t="shared" si="4"/>
        <v>52700</v>
      </c>
      <c r="O24" s="31"/>
      <c r="P24" s="31"/>
      <c r="Q24" s="31"/>
      <c r="R24" s="31"/>
      <c r="S24" s="31"/>
      <c r="T24" s="31"/>
      <c r="U24" s="31">
        <v>63</v>
      </c>
      <c r="V24" s="31">
        <f t="shared" si="2"/>
        <v>53550</v>
      </c>
      <c r="W24" s="31">
        <v>76</v>
      </c>
      <c r="X24" s="31">
        <f t="shared" si="8"/>
        <v>64600</v>
      </c>
      <c r="Y24" s="31"/>
      <c r="Z24" s="31"/>
      <c r="AA24" s="31"/>
      <c r="AB24" s="31"/>
      <c r="AC24" s="31"/>
      <c r="AD24" s="31"/>
      <c r="AE24" s="38">
        <v>61.4</v>
      </c>
      <c r="AF24" s="38">
        <f t="shared" si="10"/>
        <v>52190</v>
      </c>
      <c r="AG24" s="31"/>
      <c r="AH24" s="31"/>
      <c r="AI24" s="31"/>
      <c r="AJ24" s="31"/>
      <c r="AK24" s="31">
        <v>87</v>
      </c>
      <c r="AL24" s="31">
        <f t="shared" si="11"/>
        <v>73950</v>
      </c>
    </row>
    <row r="25" spans="1:38" s="12" customFormat="1" ht="33" customHeight="1" x14ac:dyDescent="0.25">
      <c r="A25" s="7">
        <v>18</v>
      </c>
      <c r="B25" s="20" t="s">
        <v>63</v>
      </c>
      <c r="C25" s="20" t="s">
        <v>64</v>
      </c>
      <c r="D25" s="21" t="s">
        <v>59</v>
      </c>
      <c r="E25" s="34">
        <v>500</v>
      </c>
      <c r="F25" s="19">
        <v>320</v>
      </c>
      <c r="G25" s="18">
        <f t="shared" si="6"/>
        <v>160000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9">
        <v>259</v>
      </c>
      <c r="AL25" s="39">
        <f t="shared" si="11"/>
        <v>129500</v>
      </c>
    </row>
    <row r="26" spans="1:38" s="12" customFormat="1" ht="30.75" customHeight="1" x14ac:dyDescent="0.25">
      <c r="A26" s="7">
        <v>19</v>
      </c>
      <c r="B26" s="20" t="s">
        <v>63</v>
      </c>
      <c r="C26" s="20" t="s">
        <v>65</v>
      </c>
      <c r="D26" s="21" t="s">
        <v>59</v>
      </c>
      <c r="E26" s="34">
        <v>100</v>
      </c>
      <c r="F26" s="19">
        <v>320</v>
      </c>
      <c r="G26" s="18">
        <f t="shared" si="6"/>
        <v>32000</v>
      </c>
      <c r="H26" s="31"/>
      <c r="I26" s="31"/>
      <c r="J26" s="31"/>
      <c r="K26" s="31"/>
      <c r="L26" s="31"/>
      <c r="M26" s="31">
        <v>240</v>
      </c>
      <c r="N26" s="31">
        <f t="shared" si="4"/>
        <v>24000</v>
      </c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8">
        <v>177</v>
      </c>
      <c r="AF26" s="38">
        <f t="shared" si="10"/>
        <v>17700</v>
      </c>
      <c r="AG26" s="31"/>
      <c r="AH26" s="31"/>
      <c r="AI26" s="31"/>
      <c r="AJ26" s="31"/>
      <c r="AK26" s="31">
        <v>259</v>
      </c>
      <c r="AL26" s="31">
        <f t="shared" si="11"/>
        <v>25900</v>
      </c>
    </row>
    <row r="27" spans="1:38" s="12" customFormat="1" ht="30.75" customHeight="1" x14ac:dyDescent="0.25">
      <c r="A27" s="7">
        <v>20</v>
      </c>
      <c r="B27" s="20" t="s">
        <v>63</v>
      </c>
      <c r="C27" s="20" t="s">
        <v>66</v>
      </c>
      <c r="D27" s="21" t="s">
        <v>59</v>
      </c>
      <c r="E27" s="34">
        <v>540</v>
      </c>
      <c r="F27" s="19">
        <v>320</v>
      </c>
      <c r="G27" s="18">
        <f t="shared" si="6"/>
        <v>172800</v>
      </c>
      <c r="H27" s="31"/>
      <c r="I27" s="31"/>
      <c r="J27" s="31"/>
      <c r="K27" s="31"/>
      <c r="L27" s="31"/>
      <c r="M27" s="31">
        <v>240</v>
      </c>
      <c r="N27" s="31">
        <f t="shared" si="4"/>
        <v>129600</v>
      </c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8">
        <v>177</v>
      </c>
      <c r="AF27" s="38">
        <f t="shared" si="10"/>
        <v>95580</v>
      </c>
      <c r="AG27" s="31"/>
      <c r="AH27" s="31"/>
      <c r="AI27" s="31"/>
      <c r="AJ27" s="31"/>
      <c r="AK27" s="31">
        <v>259</v>
      </c>
      <c r="AL27" s="31">
        <f t="shared" si="11"/>
        <v>139860</v>
      </c>
    </row>
    <row r="28" spans="1:38" s="12" customFormat="1" ht="30.75" customHeight="1" x14ac:dyDescent="0.25">
      <c r="A28" s="7">
        <v>21</v>
      </c>
      <c r="B28" s="20" t="s">
        <v>63</v>
      </c>
      <c r="C28" s="20" t="s">
        <v>67</v>
      </c>
      <c r="D28" s="21" t="s">
        <v>59</v>
      </c>
      <c r="E28" s="34">
        <v>40</v>
      </c>
      <c r="F28" s="19">
        <v>320</v>
      </c>
      <c r="G28" s="18">
        <f t="shared" si="6"/>
        <v>12800</v>
      </c>
      <c r="H28" s="31"/>
      <c r="I28" s="31"/>
      <c r="J28" s="31"/>
      <c r="K28" s="31"/>
      <c r="L28" s="31"/>
      <c r="M28" s="38">
        <v>240</v>
      </c>
      <c r="N28" s="38">
        <f t="shared" si="4"/>
        <v>9600</v>
      </c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>
        <v>259</v>
      </c>
      <c r="AL28" s="31">
        <f t="shared" si="11"/>
        <v>10360</v>
      </c>
    </row>
    <row r="29" spans="1:38" s="12" customFormat="1" ht="33" customHeight="1" x14ac:dyDescent="0.25">
      <c r="A29" s="7">
        <v>22</v>
      </c>
      <c r="B29" s="20" t="s">
        <v>63</v>
      </c>
      <c r="C29" s="20" t="s">
        <v>68</v>
      </c>
      <c r="D29" s="21" t="s">
        <v>59</v>
      </c>
      <c r="E29" s="34">
        <v>140</v>
      </c>
      <c r="F29" s="19">
        <v>320</v>
      </c>
      <c r="G29" s="18">
        <f t="shared" si="6"/>
        <v>44800</v>
      </c>
      <c r="H29" s="31"/>
      <c r="I29" s="31"/>
      <c r="J29" s="31"/>
      <c r="K29" s="31"/>
      <c r="L29" s="31"/>
      <c r="M29" s="31">
        <v>240</v>
      </c>
      <c r="N29" s="31">
        <f t="shared" si="4"/>
        <v>33600</v>
      </c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8">
        <v>219</v>
      </c>
      <c r="AL29" s="38">
        <f t="shared" si="11"/>
        <v>30660</v>
      </c>
    </row>
    <row r="30" spans="1:38" s="12" customFormat="1" ht="33" customHeight="1" x14ac:dyDescent="0.25">
      <c r="A30" s="7">
        <v>23</v>
      </c>
      <c r="B30" s="20" t="s">
        <v>63</v>
      </c>
      <c r="C30" s="20" t="s">
        <v>101</v>
      </c>
      <c r="D30" s="21" t="s">
        <v>59</v>
      </c>
      <c r="E30" s="34">
        <v>50</v>
      </c>
      <c r="F30" s="19">
        <v>320</v>
      </c>
      <c r="G30" s="18">
        <f t="shared" si="6"/>
        <v>16000</v>
      </c>
      <c r="H30" s="31"/>
      <c r="I30" s="31"/>
      <c r="J30" s="31"/>
      <c r="K30" s="31"/>
      <c r="L30" s="31"/>
      <c r="M30" s="39">
        <v>240</v>
      </c>
      <c r="N30" s="39">
        <f t="shared" si="4"/>
        <v>12000</v>
      </c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</row>
    <row r="31" spans="1:38" s="12" customFormat="1" ht="31.5" customHeight="1" x14ac:dyDescent="0.25">
      <c r="A31" s="7">
        <v>24</v>
      </c>
      <c r="B31" s="20" t="s">
        <v>69</v>
      </c>
      <c r="C31" s="22" t="s">
        <v>102</v>
      </c>
      <c r="D31" s="21" t="s">
        <v>59</v>
      </c>
      <c r="E31" s="35">
        <v>80</v>
      </c>
      <c r="F31" s="19">
        <v>18630</v>
      </c>
      <c r="G31" s="18">
        <f t="shared" si="6"/>
        <v>1490400</v>
      </c>
      <c r="H31" s="31"/>
      <c r="I31" s="31"/>
      <c r="J31" s="31"/>
      <c r="K31" s="31">
        <v>15835</v>
      </c>
      <c r="L31" s="31">
        <f t="shared" si="3"/>
        <v>1266800</v>
      </c>
      <c r="M31" s="31"/>
      <c r="N31" s="31"/>
      <c r="O31" s="31">
        <v>12800</v>
      </c>
      <c r="P31" s="31">
        <f t="shared" si="5"/>
        <v>1024000</v>
      </c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8">
        <v>9367</v>
      </c>
      <c r="AB31" s="38">
        <f>AA31*E31</f>
        <v>749360</v>
      </c>
      <c r="AC31" s="31">
        <v>16000</v>
      </c>
      <c r="AD31" s="31">
        <f t="shared" si="9"/>
        <v>1280000</v>
      </c>
      <c r="AE31" s="31"/>
      <c r="AF31" s="31"/>
      <c r="AG31" s="31">
        <v>17048</v>
      </c>
      <c r="AH31" s="31">
        <f>AG31*E31</f>
        <v>1363840</v>
      </c>
      <c r="AI31" s="31"/>
      <c r="AJ31" s="31"/>
      <c r="AK31" s="31"/>
      <c r="AL31" s="31"/>
    </row>
    <row r="32" spans="1:38" s="12" customFormat="1" ht="32.25" customHeight="1" x14ac:dyDescent="0.25">
      <c r="A32" s="7">
        <v>25</v>
      </c>
      <c r="B32" s="20" t="s">
        <v>70</v>
      </c>
      <c r="C32" s="23" t="s">
        <v>71</v>
      </c>
      <c r="D32" s="21" t="s">
        <v>59</v>
      </c>
      <c r="E32" s="34">
        <v>1400</v>
      </c>
      <c r="F32" s="19">
        <v>1510</v>
      </c>
      <c r="G32" s="18">
        <f t="shared" si="6"/>
        <v>2114000</v>
      </c>
      <c r="H32" s="31"/>
      <c r="I32" s="31"/>
      <c r="J32" s="31"/>
      <c r="K32" s="31">
        <v>1500</v>
      </c>
      <c r="L32" s="31">
        <f t="shared" si="3"/>
        <v>2100000</v>
      </c>
      <c r="M32" s="31"/>
      <c r="N32" s="31"/>
      <c r="O32" s="38">
        <v>1050</v>
      </c>
      <c r="P32" s="38">
        <f t="shared" si="5"/>
        <v>1470000</v>
      </c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>
        <v>1230</v>
      </c>
      <c r="AF32" s="31">
        <f t="shared" si="10"/>
        <v>1722000</v>
      </c>
      <c r="AG32" s="31"/>
      <c r="AH32" s="31"/>
      <c r="AI32" s="31"/>
      <c r="AJ32" s="31"/>
      <c r="AK32" s="31"/>
      <c r="AL32" s="31"/>
    </row>
    <row r="33" spans="1:38" s="49" customFormat="1" ht="33" customHeight="1" x14ac:dyDescent="0.25">
      <c r="A33" s="42">
        <v>26</v>
      </c>
      <c r="B33" s="58" t="s">
        <v>72</v>
      </c>
      <c r="C33" s="58" t="s">
        <v>97</v>
      </c>
      <c r="D33" s="59" t="s">
        <v>59</v>
      </c>
      <c r="E33" s="60">
        <v>3560</v>
      </c>
      <c r="F33" s="61">
        <v>320</v>
      </c>
      <c r="G33" s="61">
        <f t="shared" si="6"/>
        <v>1139200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</row>
    <row r="34" spans="1:38" s="49" customFormat="1" ht="32.25" customHeight="1" x14ac:dyDescent="0.25">
      <c r="A34" s="42">
        <v>27</v>
      </c>
      <c r="B34" s="58" t="s">
        <v>72</v>
      </c>
      <c r="C34" s="58" t="s">
        <v>103</v>
      </c>
      <c r="D34" s="59" t="s">
        <v>73</v>
      </c>
      <c r="E34" s="60">
        <v>600</v>
      </c>
      <c r="F34" s="62">
        <v>220</v>
      </c>
      <c r="G34" s="61">
        <f t="shared" si="6"/>
        <v>132000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</row>
    <row r="35" spans="1:38" s="12" customFormat="1" ht="16.5" customHeight="1" x14ac:dyDescent="0.25">
      <c r="A35" s="7">
        <v>28</v>
      </c>
      <c r="B35" s="20" t="s">
        <v>106</v>
      </c>
      <c r="C35" s="20" t="s">
        <v>74</v>
      </c>
      <c r="D35" s="21" t="s">
        <v>59</v>
      </c>
      <c r="E35" s="34">
        <v>4200</v>
      </c>
      <c r="F35" s="19">
        <v>257</v>
      </c>
      <c r="G35" s="18">
        <f t="shared" si="6"/>
        <v>1079400</v>
      </c>
      <c r="H35" s="31">
        <v>149</v>
      </c>
      <c r="I35" s="31">
        <f t="shared" si="7"/>
        <v>625800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>
        <v>130</v>
      </c>
      <c r="V35" s="31">
        <f t="shared" si="2"/>
        <v>546000</v>
      </c>
      <c r="W35" s="31"/>
      <c r="X35" s="31"/>
      <c r="Y35" s="31"/>
      <c r="Z35" s="31"/>
      <c r="AA35" s="31"/>
      <c r="AB35" s="31"/>
      <c r="AC35" s="31"/>
      <c r="AD35" s="31"/>
      <c r="AE35" s="38">
        <v>105</v>
      </c>
      <c r="AF35" s="38">
        <f t="shared" si="10"/>
        <v>441000</v>
      </c>
      <c r="AG35" s="31"/>
      <c r="AH35" s="31"/>
      <c r="AI35" s="31"/>
      <c r="AJ35" s="31"/>
      <c r="AK35" s="31"/>
      <c r="AL35" s="31"/>
    </row>
    <row r="36" spans="1:38" s="12" customFormat="1" ht="46.5" customHeight="1" x14ac:dyDescent="0.25">
      <c r="A36" s="7">
        <v>29</v>
      </c>
      <c r="B36" s="17" t="s">
        <v>75</v>
      </c>
      <c r="C36" s="15" t="s">
        <v>95</v>
      </c>
      <c r="D36" s="16" t="s">
        <v>76</v>
      </c>
      <c r="E36" s="36">
        <v>10</v>
      </c>
      <c r="F36" s="19">
        <v>141372</v>
      </c>
      <c r="G36" s="18">
        <f t="shared" si="6"/>
        <v>1413720</v>
      </c>
      <c r="H36" s="31"/>
      <c r="I36" s="31"/>
      <c r="J36" s="31"/>
      <c r="K36" s="31"/>
      <c r="L36" s="31"/>
      <c r="M36" s="31"/>
      <c r="N36" s="31"/>
      <c r="O36" s="39">
        <v>9200</v>
      </c>
      <c r="P36" s="39">
        <f t="shared" si="5"/>
        <v>92000</v>
      </c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</row>
    <row r="37" spans="1:38" s="12" customFormat="1" ht="17.25" customHeight="1" x14ac:dyDescent="0.25">
      <c r="A37" s="7">
        <v>30</v>
      </c>
      <c r="B37" s="20" t="s">
        <v>77</v>
      </c>
      <c r="C37" s="20" t="s">
        <v>78</v>
      </c>
      <c r="D37" s="21" t="s">
        <v>59</v>
      </c>
      <c r="E37" s="34">
        <v>100</v>
      </c>
      <c r="F37" s="19">
        <v>828.25</v>
      </c>
      <c r="G37" s="18">
        <f t="shared" si="6"/>
        <v>82825</v>
      </c>
      <c r="H37" s="31">
        <v>598</v>
      </c>
      <c r="I37" s="31">
        <f t="shared" si="7"/>
        <v>59800</v>
      </c>
      <c r="J37" s="31"/>
      <c r="K37" s="31"/>
      <c r="L37" s="31"/>
      <c r="M37" s="31">
        <v>540</v>
      </c>
      <c r="N37" s="31">
        <f t="shared" si="4"/>
        <v>54000</v>
      </c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8">
        <v>470</v>
      </c>
      <c r="AJ37" s="38">
        <f>AI37*E37</f>
        <v>47000</v>
      </c>
      <c r="AK37" s="31"/>
      <c r="AL37" s="31"/>
    </row>
    <row r="38" spans="1:38" s="12" customFormat="1" ht="30.75" customHeight="1" x14ac:dyDescent="0.25">
      <c r="A38" s="7">
        <v>31</v>
      </c>
      <c r="B38" s="20" t="s">
        <v>79</v>
      </c>
      <c r="C38" s="20" t="s">
        <v>80</v>
      </c>
      <c r="D38" s="21" t="s">
        <v>59</v>
      </c>
      <c r="E38" s="34">
        <v>15</v>
      </c>
      <c r="F38" s="19">
        <v>2900</v>
      </c>
      <c r="G38" s="18">
        <f t="shared" si="6"/>
        <v>43500</v>
      </c>
      <c r="H38" s="31">
        <v>2650</v>
      </c>
      <c r="I38" s="31">
        <f t="shared" si="7"/>
        <v>39750</v>
      </c>
      <c r="J38" s="31"/>
      <c r="K38" s="31"/>
      <c r="L38" s="31"/>
      <c r="M38" s="38">
        <v>2390</v>
      </c>
      <c r="N38" s="38">
        <f t="shared" si="4"/>
        <v>35850</v>
      </c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</row>
    <row r="39" spans="1:38" s="12" customFormat="1" ht="18" customHeight="1" x14ac:dyDescent="0.25">
      <c r="A39" s="7">
        <v>32</v>
      </c>
      <c r="B39" s="20" t="s">
        <v>79</v>
      </c>
      <c r="C39" s="20" t="s">
        <v>81</v>
      </c>
      <c r="D39" s="21" t="s">
        <v>59</v>
      </c>
      <c r="E39" s="34">
        <v>20</v>
      </c>
      <c r="F39" s="18">
        <v>2300</v>
      </c>
      <c r="G39" s="18">
        <f t="shared" si="6"/>
        <v>46000</v>
      </c>
      <c r="H39" s="31">
        <v>1670</v>
      </c>
      <c r="I39" s="31">
        <f t="shared" si="7"/>
        <v>33400</v>
      </c>
      <c r="J39" s="31"/>
      <c r="K39" s="31"/>
      <c r="L39" s="31"/>
      <c r="M39" s="38">
        <v>1395</v>
      </c>
      <c r="N39" s="38">
        <f t="shared" si="4"/>
        <v>27900</v>
      </c>
      <c r="O39" s="31"/>
      <c r="P39" s="31"/>
      <c r="Q39" s="31"/>
      <c r="R39" s="31"/>
      <c r="S39" s="31"/>
      <c r="T39" s="31"/>
      <c r="U39" s="31">
        <v>2000</v>
      </c>
      <c r="V39" s="31">
        <f t="shared" si="2"/>
        <v>40000</v>
      </c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</row>
    <row r="40" spans="1:38" s="12" customFormat="1" ht="19.5" customHeight="1" x14ac:dyDescent="0.25">
      <c r="A40" s="7">
        <v>33</v>
      </c>
      <c r="B40" s="20" t="s">
        <v>79</v>
      </c>
      <c r="C40" s="20" t="s">
        <v>82</v>
      </c>
      <c r="D40" s="21" t="s">
        <v>59</v>
      </c>
      <c r="E40" s="34">
        <v>30</v>
      </c>
      <c r="F40" s="19">
        <v>3090</v>
      </c>
      <c r="G40" s="18">
        <f t="shared" si="6"/>
        <v>92700</v>
      </c>
      <c r="H40" s="31">
        <v>1670</v>
      </c>
      <c r="I40" s="31">
        <f t="shared" si="7"/>
        <v>50100</v>
      </c>
      <c r="J40" s="31"/>
      <c r="K40" s="31"/>
      <c r="L40" s="31"/>
      <c r="M40" s="38">
        <v>1395</v>
      </c>
      <c r="N40" s="38">
        <f t="shared" si="4"/>
        <v>41850</v>
      </c>
      <c r="O40" s="31"/>
      <c r="P40" s="31"/>
      <c r="Q40" s="31"/>
      <c r="R40" s="31"/>
      <c r="S40" s="31"/>
      <c r="T40" s="31"/>
      <c r="U40" s="31">
        <v>2500</v>
      </c>
      <c r="V40" s="31">
        <f t="shared" si="2"/>
        <v>75000</v>
      </c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</row>
    <row r="41" spans="1:38" s="12" customFormat="1" ht="31.5" customHeight="1" x14ac:dyDescent="0.25">
      <c r="A41" s="7">
        <v>34</v>
      </c>
      <c r="B41" s="20" t="s">
        <v>83</v>
      </c>
      <c r="C41" s="20" t="s">
        <v>104</v>
      </c>
      <c r="D41" s="21" t="s">
        <v>59</v>
      </c>
      <c r="E41" s="37">
        <v>20</v>
      </c>
      <c r="F41" s="19">
        <v>2875</v>
      </c>
      <c r="G41" s="18">
        <f t="shared" si="6"/>
        <v>57500</v>
      </c>
      <c r="H41" s="31">
        <v>2250</v>
      </c>
      <c r="I41" s="31">
        <f t="shared" si="7"/>
        <v>45000</v>
      </c>
      <c r="J41" s="31"/>
      <c r="K41" s="31"/>
      <c r="L41" s="31"/>
      <c r="M41" s="38">
        <v>1990</v>
      </c>
      <c r="N41" s="38">
        <f t="shared" si="4"/>
        <v>39800</v>
      </c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</row>
    <row r="42" spans="1:38" s="12" customFormat="1" ht="15.95" customHeight="1" x14ac:dyDescent="0.25">
      <c r="A42" s="7">
        <v>35</v>
      </c>
      <c r="B42" s="20" t="s">
        <v>84</v>
      </c>
      <c r="C42" s="20" t="s">
        <v>85</v>
      </c>
      <c r="D42" s="21" t="s">
        <v>86</v>
      </c>
      <c r="E42" s="34">
        <v>10</v>
      </c>
      <c r="F42" s="19">
        <v>1400</v>
      </c>
      <c r="G42" s="18">
        <f t="shared" si="6"/>
        <v>14000</v>
      </c>
      <c r="H42" s="31">
        <v>747</v>
      </c>
      <c r="I42" s="31">
        <f t="shared" si="7"/>
        <v>7470</v>
      </c>
      <c r="J42" s="31"/>
      <c r="K42" s="31"/>
      <c r="L42" s="31"/>
      <c r="M42" s="38">
        <v>530</v>
      </c>
      <c r="N42" s="38">
        <f t="shared" si="4"/>
        <v>5300</v>
      </c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</row>
    <row r="43" spans="1:38" s="12" customFormat="1" ht="15.95" customHeight="1" x14ac:dyDescent="0.25">
      <c r="A43" s="7">
        <v>36</v>
      </c>
      <c r="B43" s="20" t="s">
        <v>84</v>
      </c>
      <c r="C43" s="20" t="s">
        <v>87</v>
      </c>
      <c r="D43" s="21" t="s">
        <v>86</v>
      </c>
      <c r="E43" s="34">
        <v>10</v>
      </c>
      <c r="F43" s="19">
        <v>1400</v>
      </c>
      <c r="G43" s="18">
        <f t="shared" si="6"/>
        <v>14000</v>
      </c>
      <c r="H43" s="39">
        <v>993</v>
      </c>
      <c r="I43" s="39">
        <f t="shared" si="7"/>
        <v>9930</v>
      </c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</row>
    <row r="44" spans="1:38" s="12" customFormat="1" ht="15.95" customHeight="1" x14ac:dyDescent="0.25">
      <c r="A44" s="7">
        <v>37</v>
      </c>
      <c r="B44" s="20" t="s">
        <v>84</v>
      </c>
      <c r="C44" s="20" t="s">
        <v>88</v>
      </c>
      <c r="D44" s="21" t="s">
        <v>86</v>
      </c>
      <c r="E44" s="34">
        <v>10</v>
      </c>
      <c r="F44" s="19">
        <v>1400</v>
      </c>
      <c r="G44" s="18">
        <f t="shared" si="6"/>
        <v>14000</v>
      </c>
      <c r="H44" s="31">
        <v>747</v>
      </c>
      <c r="I44" s="31">
        <f t="shared" si="7"/>
        <v>7470</v>
      </c>
      <c r="J44" s="31"/>
      <c r="K44" s="31"/>
      <c r="L44" s="31"/>
      <c r="M44" s="38">
        <v>530</v>
      </c>
      <c r="N44" s="38">
        <f t="shared" si="4"/>
        <v>5300</v>
      </c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</row>
    <row r="45" spans="1:38" s="12" customFormat="1" ht="15.95" customHeight="1" x14ac:dyDescent="0.25">
      <c r="A45" s="7">
        <v>38</v>
      </c>
      <c r="B45" s="20" t="s">
        <v>84</v>
      </c>
      <c r="C45" s="20" t="s">
        <v>89</v>
      </c>
      <c r="D45" s="21" t="s">
        <v>86</v>
      </c>
      <c r="E45" s="34">
        <v>10</v>
      </c>
      <c r="F45" s="19">
        <v>1400</v>
      </c>
      <c r="G45" s="18">
        <f t="shared" si="6"/>
        <v>14000</v>
      </c>
      <c r="H45" s="39">
        <v>1219</v>
      </c>
      <c r="I45" s="39">
        <f t="shared" si="7"/>
        <v>12190</v>
      </c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</row>
    <row r="46" spans="1:38" s="49" customFormat="1" ht="33.75" customHeight="1" x14ac:dyDescent="0.25">
      <c r="A46" s="42">
        <v>39</v>
      </c>
      <c r="B46" s="58" t="s">
        <v>90</v>
      </c>
      <c r="C46" s="58" t="s">
        <v>91</v>
      </c>
      <c r="D46" s="59" t="s">
        <v>59</v>
      </c>
      <c r="E46" s="60">
        <v>2880</v>
      </c>
      <c r="F46" s="62">
        <v>515.28</v>
      </c>
      <c r="G46" s="61">
        <f t="shared" si="6"/>
        <v>1484006.3999999999</v>
      </c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</row>
    <row r="47" spans="1:38" s="12" customFormat="1" ht="15.95" customHeight="1" x14ac:dyDescent="0.25">
      <c r="A47" s="7">
        <v>40</v>
      </c>
      <c r="B47" s="20" t="s">
        <v>90</v>
      </c>
      <c r="C47" s="20" t="s">
        <v>92</v>
      </c>
      <c r="D47" s="21" t="s">
        <v>59</v>
      </c>
      <c r="E47" s="34">
        <v>200</v>
      </c>
      <c r="F47" s="19">
        <v>12</v>
      </c>
      <c r="G47" s="18">
        <f t="shared" si="6"/>
        <v>2400</v>
      </c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9">
        <v>9.5</v>
      </c>
      <c r="V47" s="39">
        <f t="shared" si="2"/>
        <v>1900</v>
      </c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</row>
    <row r="48" spans="1:38" s="12" customFormat="1" ht="31.5" customHeight="1" x14ac:dyDescent="0.25">
      <c r="A48" s="7">
        <v>41</v>
      </c>
      <c r="B48" s="20" t="s">
        <v>90</v>
      </c>
      <c r="C48" s="20" t="s">
        <v>93</v>
      </c>
      <c r="D48" s="21" t="s">
        <v>59</v>
      </c>
      <c r="E48" s="34">
        <v>80000</v>
      </c>
      <c r="F48" s="19">
        <v>32</v>
      </c>
      <c r="G48" s="18">
        <f t="shared" si="6"/>
        <v>2560000</v>
      </c>
      <c r="H48" s="38">
        <v>10.8</v>
      </c>
      <c r="I48" s="38">
        <f t="shared" si="7"/>
        <v>864000</v>
      </c>
      <c r="J48" s="31"/>
      <c r="K48" s="31"/>
      <c r="L48" s="31"/>
      <c r="M48" s="31"/>
      <c r="N48" s="31"/>
      <c r="O48" s="31"/>
      <c r="P48" s="31"/>
      <c r="Q48" s="31">
        <v>11</v>
      </c>
      <c r="R48" s="31">
        <f>Q48*E48</f>
        <v>880000</v>
      </c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>
        <v>18.899999999999999</v>
      </c>
      <c r="AD48" s="31">
        <f t="shared" si="9"/>
        <v>1512000</v>
      </c>
      <c r="AE48" s="31"/>
      <c r="AF48" s="31"/>
      <c r="AG48" s="31"/>
      <c r="AH48" s="31"/>
      <c r="AI48" s="31"/>
      <c r="AJ48" s="31"/>
      <c r="AK48" s="31"/>
      <c r="AL48" s="31"/>
    </row>
    <row r="49" spans="1:38" s="49" customFormat="1" ht="38.25" customHeight="1" x14ac:dyDescent="0.25">
      <c r="A49" s="42">
        <v>42</v>
      </c>
      <c r="B49" s="58" t="s">
        <v>96</v>
      </c>
      <c r="C49" s="63" t="s">
        <v>105</v>
      </c>
      <c r="D49" s="59" t="s">
        <v>59</v>
      </c>
      <c r="E49" s="60">
        <v>5640</v>
      </c>
      <c r="F49" s="62">
        <v>58.23</v>
      </c>
      <c r="G49" s="61">
        <f t="shared" si="6"/>
        <v>328417.19999999995</v>
      </c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</row>
    <row r="50" spans="1:38" ht="21.6" customHeight="1" x14ac:dyDescent="0.25">
      <c r="A50" s="24"/>
      <c r="B50" s="24" t="s">
        <v>8</v>
      </c>
      <c r="C50" s="24"/>
      <c r="D50" s="24"/>
      <c r="E50" s="25"/>
      <c r="F50" s="26"/>
      <c r="G50" s="27">
        <f>SUM(G7:G49)</f>
        <v>23733511.84</v>
      </c>
      <c r="H50" s="30"/>
      <c r="I50" s="40">
        <f>I48</f>
        <v>864000</v>
      </c>
      <c r="J50" s="40"/>
      <c r="K50" s="40"/>
      <c r="L50" s="40"/>
      <c r="M50" s="40"/>
      <c r="N50" s="40">
        <f>N44+N42+N41+N40+N39+N38+N28</f>
        <v>165600</v>
      </c>
      <c r="O50" s="40"/>
      <c r="P50" s="40">
        <f>P32</f>
        <v>1470000</v>
      </c>
      <c r="Q50" s="40"/>
      <c r="R50" s="40"/>
      <c r="S50" s="40"/>
      <c r="T50" s="40">
        <f>T14</f>
        <v>163180</v>
      </c>
      <c r="U50" s="40"/>
      <c r="V50" s="40">
        <f>V15+V21</f>
        <v>4494100</v>
      </c>
      <c r="W50" s="40"/>
      <c r="X50" s="40"/>
      <c r="Y50" s="40"/>
      <c r="Z50" s="40"/>
      <c r="AA50" s="40"/>
      <c r="AB50" s="40">
        <f>AB31</f>
        <v>749360</v>
      </c>
      <c r="AC50" s="40"/>
      <c r="AD50" s="40"/>
      <c r="AE50" s="40"/>
      <c r="AF50" s="40">
        <f>AF22+AF23+AF24+AF26+AF27+AF35+AF20</f>
        <v>1266455</v>
      </c>
      <c r="AG50" s="40"/>
      <c r="AH50" s="40"/>
      <c r="AI50" s="40"/>
      <c r="AJ50" s="40">
        <f>AJ37</f>
        <v>47000</v>
      </c>
      <c r="AK50" s="40"/>
      <c r="AL50" s="40">
        <f>AL29</f>
        <v>30660</v>
      </c>
    </row>
    <row r="51" spans="1:38" ht="26.45" customHeight="1" x14ac:dyDescent="0.25">
      <c r="I51" s="41">
        <f>I45+I43</f>
        <v>22120</v>
      </c>
      <c r="J51" s="41"/>
      <c r="K51" s="41"/>
      <c r="L51" s="41"/>
      <c r="M51" s="41"/>
      <c r="N51" s="41">
        <f>N30</f>
        <v>12000</v>
      </c>
      <c r="O51" s="41"/>
      <c r="P51" s="41">
        <f>P36</f>
        <v>92000</v>
      </c>
      <c r="Q51" s="41"/>
      <c r="R51" s="41"/>
      <c r="S51" s="41"/>
      <c r="T51" s="41">
        <f>T8</f>
        <v>45931.6</v>
      </c>
      <c r="U51" s="41"/>
      <c r="V51" s="41">
        <f>V18+V47</f>
        <v>195436</v>
      </c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>
        <f>AL25</f>
        <v>129500</v>
      </c>
    </row>
    <row r="52" spans="1:38" x14ac:dyDescent="0.25">
      <c r="A52" s="65" t="s">
        <v>9</v>
      </c>
      <c r="B52" s="65"/>
      <c r="C52" s="65"/>
      <c r="D52" s="65"/>
      <c r="E52" s="65"/>
      <c r="F52" s="65"/>
      <c r="G52" s="65"/>
    </row>
    <row r="53" spans="1:38" s="1" customFormat="1" ht="53.25" customHeight="1" x14ac:dyDescent="0.25">
      <c r="A53" s="67" t="s">
        <v>27</v>
      </c>
      <c r="B53" s="67"/>
      <c r="C53" s="67"/>
      <c r="D53" s="67"/>
      <c r="E53" s="67"/>
      <c r="F53" s="67"/>
      <c r="G53" s="67"/>
    </row>
    <row r="54" spans="1:38" s="1" customFormat="1" ht="45.75" customHeight="1" x14ac:dyDescent="0.25">
      <c r="A54" s="68"/>
      <c r="B54" s="68"/>
      <c r="C54" s="68"/>
      <c r="D54" s="68"/>
      <c r="E54" s="68"/>
      <c r="F54" s="68"/>
      <c r="G54" s="68"/>
    </row>
    <row r="55" spans="1:38" ht="19.5" customHeight="1" x14ac:dyDescent="0.25">
      <c r="A55" s="66" t="s">
        <v>10</v>
      </c>
      <c r="B55" s="66"/>
      <c r="C55" s="1"/>
      <c r="D55" s="4" t="s">
        <v>23</v>
      </c>
      <c r="E55" s="4"/>
    </row>
    <row r="56" spans="1:38" x14ac:dyDescent="0.25">
      <c r="A56" s="2"/>
      <c r="B56" s="1"/>
      <c r="C56" s="1"/>
      <c r="D56" s="1"/>
      <c r="E56" s="1"/>
    </row>
    <row r="57" spans="1:38" x14ac:dyDescent="0.25">
      <c r="A57" s="3" t="s">
        <v>11</v>
      </c>
      <c r="B57" s="1"/>
      <c r="C57" s="1"/>
      <c r="D57" s="3" t="s">
        <v>12</v>
      </c>
      <c r="E57" s="3"/>
    </row>
    <row r="58" spans="1:38" x14ac:dyDescent="0.25">
      <c r="A58" s="3"/>
      <c r="B58" s="1"/>
      <c r="C58" s="1"/>
      <c r="D58" s="3"/>
      <c r="E58" s="3"/>
    </row>
    <row r="59" spans="1:38" x14ac:dyDescent="0.25">
      <c r="A59" s="3" t="s">
        <v>13</v>
      </c>
      <c r="B59" s="1"/>
      <c r="C59" s="1"/>
      <c r="D59" s="3" t="s">
        <v>14</v>
      </c>
      <c r="E59" s="3"/>
    </row>
    <row r="60" spans="1:38" ht="9" customHeight="1" x14ac:dyDescent="0.25">
      <c r="A60" s="3"/>
      <c r="B60" s="1"/>
      <c r="C60" s="1"/>
      <c r="D60" s="3"/>
      <c r="E60" s="3"/>
    </row>
    <row r="61" spans="1:38" x14ac:dyDescent="0.25">
      <c r="A61" s="3" t="s">
        <v>15</v>
      </c>
      <c r="B61" s="1"/>
      <c r="C61" s="1"/>
      <c r="D61" s="3" t="s">
        <v>16</v>
      </c>
      <c r="E61" s="3"/>
    </row>
    <row r="62" spans="1:38" x14ac:dyDescent="0.25">
      <c r="A62" s="3"/>
      <c r="B62" s="1"/>
      <c r="C62" s="1"/>
      <c r="D62" s="3"/>
      <c r="E62" s="3"/>
    </row>
    <row r="63" spans="1:38" x14ac:dyDescent="0.25">
      <c r="A63" s="3" t="s">
        <v>25</v>
      </c>
      <c r="B63" s="1"/>
      <c r="C63" s="1"/>
      <c r="D63" s="3" t="s">
        <v>26</v>
      </c>
      <c r="E63" s="3"/>
    </row>
    <row r="64" spans="1:38" x14ac:dyDescent="0.25">
      <c r="A64" s="3"/>
      <c r="B64" s="1"/>
      <c r="C64" s="1"/>
      <c r="D64" s="3"/>
      <c r="E64" s="3"/>
    </row>
    <row r="65" spans="1:7" x14ac:dyDescent="0.25">
      <c r="A65" s="3" t="s">
        <v>17</v>
      </c>
      <c r="B65" s="1"/>
      <c r="C65" s="1"/>
      <c r="D65" s="3" t="s">
        <v>18</v>
      </c>
      <c r="E65" s="3"/>
    </row>
    <row r="66" spans="1:7" x14ac:dyDescent="0.25">
      <c r="A66" s="3"/>
      <c r="B66" s="1"/>
      <c r="C66" s="1"/>
      <c r="D66" s="3"/>
      <c r="E66" s="3"/>
    </row>
    <row r="67" spans="1:7" x14ac:dyDescent="0.25">
      <c r="A67" s="3" t="s">
        <v>19</v>
      </c>
      <c r="B67" s="1"/>
      <c r="C67" s="1"/>
      <c r="D67" s="3" t="s">
        <v>20</v>
      </c>
      <c r="E67" s="3"/>
    </row>
    <row r="68" spans="1:7" x14ac:dyDescent="0.25">
      <c r="A68" s="3"/>
      <c r="B68" s="1"/>
      <c r="C68" s="1"/>
      <c r="D68" s="3"/>
      <c r="E68" s="3"/>
    </row>
    <row r="69" spans="1:7" s="28" customFormat="1" x14ac:dyDescent="0.25">
      <c r="A69" s="3" t="s">
        <v>21</v>
      </c>
      <c r="B69" s="1"/>
      <c r="C69" s="1"/>
      <c r="D69" s="3" t="s">
        <v>22</v>
      </c>
      <c r="E69" s="3"/>
      <c r="F69" s="5"/>
      <c r="G69" s="5"/>
    </row>
  </sheetData>
  <mergeCells count="7">
    <mergeCell ref="A4:G4"/>
    <mergeCell ref="A52:G52"/>
    <mergeCell ref="A55:B55"/>
    <mergeCell ref="A53:G53"/>
    <mergeCell ref="A54:G54"/>
    <mergeCell ref="A19:D19"/>
    <mergeCell ref="A6:D6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51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2020-02-19T10:13:42Z</cp:lastPrinted>
  <dcterms:created xsi:type="dcterms:W3CDTF">2019-03-11T10:08:28Z</dcterms:created>
  <dcterms:modified xsi:type="dcterms:W3CDTF">2020-02-24T05:02:18Z</dcterms:modified>
</cp:coreProperties>
</file>