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server1c\MOST_002\Документы ГЗ\ЛС и ИМН\2023\Объявления 2023г\15 от 23.01.2023\"/>
    </mc:Choice>
  </mc:AlternateContent>
  <bookViews>
    <workbookView xWindow="0" yWindow="0" windowWidth="28800" windowHeight="12330"/>
  </bookViews>
  <sheets>
    <sheet name="МИ"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_____________prt1">#N/A</definedName>
    <definedName name="______________prt2">#N/A</definedName>
    <definedName name="______________prt3">#N/A</definedName>
    <definedName name="______________prt4">#N/A</definedName>
    <definedName name="______________prt5">#N/A</definedName>
    <definedName name="______________prt6">#N/A</definedName>
    <definedName name="______________prt7">#N/A</definedName>
    <definedName name="______________prt8">#N/A</definedName>
    <definedName name="____________prt1">#N/A</definedName>
    <definedName name="____________prt2">#N/A</definedName>
    <definedName name="____________prt3">#N/A</definedName>
    <definedName name="____________prt4">#N/A</definedName>
    <definedName name="____________prt5">#N/A</definedName>
    <definedName name="____________prt6">#N/A</definedName>
    <definedName name="____________prt7">#N/A</definedName>
    <definedName name="____________prt8">#N/A</definedName>
    <definedName name="___________prt1">#N/A</definedName>
    <definedName name="___________prt2">#N/A</definedName>
    <definedName name="___________prt3">#N/A</definedName>
    <definedName name="___________prt4">#N/A</definedName>
    <definedName name="___________prt5">#N/A</definedName>
    <definedName name="___________prt6">#N/A</definedName>
    <definedName name="___________prt7">#N/A</definedName>
    <definedName name="___________prt8">#N/A</definedName>
    <definedName name="__________prt1">[1]!__________prt1</definedName>
    <definedName name="__________prt2">[1]!__________prt2</definedName>
    <definedName name="__________prt3">[1]!__________prt3</definedName>
    <definedName name="__________prt4">[1]!__________prt4</definedName>
    <definedName name="__________prt5">[1]!__________prt5</definedName>
    <definedName name="__________prt6">[1]!__________prt6</definedName>
    <definedName name="__________prt7">[1]!__________prt7</definedName>
    <definedName name="__________prt8">[1]!__________prt8</definedName>
    <definedName name="_________prt1">[1]!_________prt1</definedName>
    <definedName name="_________prt2">[1]!_________prt2</definedName>
    <definedName name="_________prt3">[1]!_________prt3</definedName>
    <definedName name="_________prt4">[1]!_________prt4</definedName>
    <definedName name="_________prt5">[1]!_________prt5</definedName>
    <definedName name="_________prt6">[1]!_________prt6</definedName>
    <definedName name="_________prt7">[1]!_________prt7</definedName>
    <definedName name="_________prt8">[1]!_________prt8</definedName>
    <definedName name="________prt1">[1]!________prt1</definedName>
    <definedName name="________prt2">[1]!________prt2</definedName>
    <definedName name="________prt3">[1]!________prt3</definedName>
    <definedName name="________prt4">[1]!________prt4</definedName>
    <definedName name="________prt5">[1]!________prt5</definedName>
    <definedName name="________prt6">[1]!________prt6</definedName>
    <definedName name="________prt7">[1]!________prt7</definedName>
    <definedName name="________prt8">[1]!________prt8</definedName>
    <definedName name="_______prt1">[1]!_______prt1</definedName>
    <definedName name="_______prt2">[1]!_______prt2</definedName>
    <definedName name="_______prt3">[1]!_______prt3</definedName>
    <definedName name="_______prt4">[1]!_______prt4</definedName>
    <definedName name="_______prt5">[1]!_______prt5</definedName>
    <definedName name="_______prt6">[1]!_______prt6</definedName>
    <definedName name="_______prt7">[1]!_______prt7</definedName>
    <definedName name="_______prt8">[1]!_______prt8</definedName>
    <definedName name="______prt1">[1]!______prt1</definedName>
    <definedName name="______prt2">[1]!______prt2</definedName>
    <definedName name="______prt3">[1]!______prt3</definedName>
    <definedName name="______prt4">[1]!______prt4</definedName>
    <definedName name="______prt5">[1]!______prt5</definedName>
    <definedName name="______prt6">[1]!______prt6</definedName>
    <definedName name="______prt7">[1]!______prt7</definedName>
    <definedName name="______prt8">[1]!______prt8</definedName>
    <definedName name="_____prt1">#N/A</definedName>
    <definedName name="_____prt2">#N/A</definedName>
    <definedName name="_____prt3">#N/A</definedName>
    <definedName name="_____prt4">#N/A</definedName>
    <definedName name="_____prt5">#N/A</definedName>
    <definedName name="_____prt6">#N/A</definedName>
    <definedName name="_____prt7">#N/A</definedName>
    <definedName name="_____prt8">#N/A</definedName>
    <definedName name="____prt1">#N/A</definedName>
    <definedName name="____prt2">#N/A</definedName>
    <definedName name="____prt3">#N/A</definedName>
    <definedName name="____prt4">#N/A</definedName>
    <definedName name="____prt5">#N/A</definedName>
    <definedName name="____prt6">#N/A</definedName>
    <definedName name="____prt7">#N/A</definedName>
    <definedName name="____prt8">#N/A</definedName>
    <definedName name="___prt1">[2]!___prt1</definedName>
    <definedName name="___prt2">[2]!___prt2</definedName>
    <definedName name="___prt3">[2]!___prt3</definedName>
    <definedName name="___prt4">[2]!___prt4</definedName>
    <definedName name="___prt5">[2]!___prt5</definedName>
    <definedName name="___prt6">[2]!___prt6</definedName>
    <definedName name="___prt7">[2]!___prt7</definedName>
    <definedName name="___prt8">[2]!___prt8</definedName>
    <definedName name="__prt1">#N/A</definedName>
    <definedName name="__prt2">#N/A</definedName>
    <definedName name="__prt3">#N/A</definedName>
    <definedName name="__prt4">#N/A</definedName>
    <definedName name="__prt5">#N/A</definedName>
    <definedName name="__prt6">#N/A</definedName>
    <definedName name="__prt7">#N/A</definedName>
    <definedName name="__prt8">#N/A</definedName>
    <definedName name="_001">#REF!</definedName>
    <definedName name="_002">#REF!</definedName>
    <definedName name="_004">#REF!</definedName>
    <definedName name="_005">#REF!</definedName>
    <definedName name="_006">#REF!</definedName>
    <definedName name="_007">#REF!</definedName>
    <definedName name="_008">#REF!</definedName>
    <definedName name="_009">#REF!</definedName>
    <definedName name="_010">#REF!</definedName>
    <definedName name="_011">#REF!</definedName>
    <definedName name="_012">#REF!</definedName>
    <definedName name="_013">#REF!</definedName>
    <definedName name="_016">#REF!</definedName>
    <definedName name="_159">#REF!</definedName>
    <definedName name="_№">#REF!</definedName>
    <definedName name="_Order1" hidden="1">0</definedName>
    <definedName name="_Order2" hidden="1">0</definedName>
    <definedName name="_prt1">#N/A</definedName>
    <definedName name="_prt2">#N/A</definedName>
    <definedName name="_prt3">#N/A</definedName>
    <definedName name="_prt4">#N/A</definedName>
    <definedName name="_prt5">#N/A</definedName>
    <definedName name="_prt6">#N/A</definedName>
    <definedName name="_prt7">#N/A</definedName>
    <definedName name="_prt8">#N/A</definedName>
    <definedName name="BuiltIn_Print_Titles">#N/A</definedName>
    <definedName name="BuiltIn_Print_Titles___0">#N/A</definedName>
    <definedName name="calcCAS">#N/A</definedName>
    <definedName name="CAS_PROC">#N/A</definedName>
    <definedName name="comm">[3]Commutations!$A$8:$I$125</definedName>
    <definedName name="contr">#REF!</definedName>
    <definedName name="contribution">#REF!</definedName>
    <definedName name="CurrList">#N/A</definedName>
    <definedName name="DonorTable">#N/A</definedName>
    <definedName name="EEE">#REF!</definedName>
    <definedName name="endbut">"Button 3"</definedName>
    <definedName name="Excel_BuiltIn__FilterDatabase_2">#REF!</definedName>
    <definedName name="Excel_BuiltIn_Print_Area_2_1">"$#ССЫЛ!.$A$1:$O$114"</definedName>
    <definedName name="Excel_BuiltIn_Print_Area_4">"$#ССЫЛ!.$B$1:$L$58"</definedName>
    <definedName name="Excel_BuiltIn_Print_Titles_1">[4]Акколь!$A$1:$C$65535,[4]Акколь!$A$8:$IV$13</definedName>
    <definedName name="Excel_BuiltIn_Print_Titles_1_1">#REF!,#REF!</definedName>
    <definedName name="Excel_BuiltIn_Print_Titles_1_1_1">#REF!,#REF!</definedName>
    <definedName name="Excel_BuiltIn_Print_Titles_1_1_1_1">#REF!,#REF!</definedName>
    <definedName name="Excel_BuiltIn_Print_Titles_2_1">"$#ССЫЛ!.$B$1:$G$65480;$#ССЫЛ!.$A$4:$IV$10"</definedName>
    <definedName name="Excel_BuiltIn_Print_Titles_2_1_1">"$#ССЫЛ!.$B$1:$G$65477;$#ССЫЛ!.$A$4:$IV$10"</definedName>
    <definedName name="Excel_BuiltIn_Print_Titles_2_1_1_1">"$#ССЫЛ!.$B$1:$G$65447;$#ССЫЛ!.$A$4:$IV$10"</definedName>
    <definedName name="Excel_BuiltIn_Print_Titles_21">'[5]расш по 146  _2_'!#REF!</definedName>
    <definedName name="Excel_BuiltIn_Print_Titles_4">"$#ССЫЛ!.$C$1:$H$65480;$#ССЫЛ!.$B$6:$IV$12"</definedName>
    <definedName name="exchrates">#N/A</definedName>
    <definedName name="ExecAgencyTable">#N/A</definedName>
    <definedName name="fem">#REF!</definedName>
    <definedName name="femsal">#REF!</definedName>
    <definedName name="fgfdf">#REF!</definedName>
    <definedName name="HTML_CodePage" hidden="1">9</definedName>
    <definedName name="HTML_Control" hidden="1">{"'02 (2)'!$A$1:$Y$27"}</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"C:\Мои документы\CHL2002\2002\MyHTML.htm"</definedName>
    <definedName name="HTML_Title" hidden="1">""</definedName>
    <definedName name="I">#REF!</definedName>
    <definedName name="iii">#REF!</definedName>
    <definedName name="incomet">#REF!</definedName>
    <definedName name="incometax">#REF!</definedName>
    <definedName name="IndustryTable">#N/A</definedName>
    <definedName name="kazlxly">[3]Parameters!$J$7:$L$120</definedName>
    <definedName name="malesal">#REF!</definedName>
    <definedName name="MonthEng">[6]Utility!$B$1</definedName>
    <definedName name="monthrange">#N/A</definedName>
    <definedName name="msles">#REF!</definedName>
    <definedName name="nf">#REF!</definedName>
    <definedName name="o">#REF!</definedName>
    <definedName name="oo">#REF!</definedName>
    <definedName name="p">#REF!</definedName>
    <definedName name="pens">#REF!</definedName>
    <definedName name="pensagefemale">#REF!</definedName>
    <definedName name="pensagemale">#REF!</definedName>
    <definedName name="pp">#REF!</definedName>
    <definedName name="quit_dlog">#N/A</definedName>
    <definedName name="RespMinistryTable">#N/A</definedName>
    <definedName name="rr">[3]Parameters!$C$2</definedName>
    <definedName name="russian">#N/A</definedName>
    <definedName name="SAPBEXrevision" hidden="1">1</definedName>
    <definedName name="SAPBEXsysID" hidden="1">"BWP"</definedName>
    <definedName name="SAPBEXwbID" hidden="1">"44Y1G9SWMUJUSYKKC3IRIZUHH"</definedName>
    <definedName name="save_as_wk1">#N/A</definedName>
    <definedName name="SectorTable">#N/A</definedName>
    <definedName name="SHARED_FORMULA_15_6_15_6_0">"([.J7]+[.K7]+[.L7]+[.M7])/[.C7]*100"</definedName>
    <definedName name="v">[3]Commutations!$C$3</definedName>
    <definedName name="xcc">#N/A</definedName>
    <definedName name="xxx">#N/A</definedName>
    <definedName name="z">#REF!</definedName>
    <definedName name="А1">#REF!</definedName>
    <definedName name="А10">#N/A</definedName>
    <definedName name="А10.">#N/A</definedName>
    <definedName name="А11">#N/A</definedName>
    <definedName name="А24">#REF!</definedName>
    <definedName name="аа">#REF!</definedName>
    <definedName name="АБП">#REF!</definedName>
    <definedName name="авац">'[5]расш по 146  _2_'!#REF!</definedName>
    <definedName name="АДГСПК">#N/A</definedName>
    <definedName name="амортиз_оборуд_10мес">#N/A</definedName>
    <definedName name="амортиз_оборуд_11мес">#N/A</definedName>
    <definedName name="амортиз_оборуд_12мес">#N/A</definedName>
    <definedName name="амортиз_оборуд_1год">#N/A</definedName>
    <definedName name="амортиз_оборуд_1мес">#N/A</definedName>
    <definedName name="амортиз_оборуд_2год">#N/A</definedName>
    <definedName name="амортиз_оборуд_2мес">#N/A</definedName>
    <definedName name="амортиз_оборуд_3год">#N/A</definedName>
    <definedName name="амортиз_оборуд_3мес">#N/A</definedName>
    <definedName name="амортиз_оборуд_4мес">#N/A</definedName>
    <definedName name="амортиз_оборуд_5мес">#N/A</definedName>
    <definedName name="амортиз_оборуд_6мес">#N/A</definedName>
    <definedName name="амортиз_оборуд_7мес">#N/A</definedName>
    <definedName name="амортиз_оборуд_8мес">#N/A</definedName>
    <definedName name="амортиз_оборуд_9мес">#N/A</definedName>
    <definedName name="АЫРКЕ">#REF!</definedName>
    <definedName name="_xlnm.Database">#REF!</definedName>
    <definedName name="Байдибекский_район">#REF!</definedName>
    <definedName name="БДО">#REF!</definedName>
    <definedName name="БДО_5">"$#ССЫЛ!.$H$5"</definedName>
    <definedName name="БДО1">'[7]ПО НОВОМУ ШТАТНОМУ'!$J$7</definedName>
    <definedName name="бз">#REF!</definedName>
    <definedName name="бланки">#REF!</definedName>
    <definedName name="вко">'[5]расш по 146  _2_'!#REF!</definedName>
    <definedName name="вко2">'[5]расш по 146  _2_'!#REF!</definedName>
    <definedName name="Всего_накоплений_женщины">#REF!</definedName>
    <definedName name="Всего_накоплений_мужчины">#REF!</definedName>
    <definedName name="г._Арыс">#REF!</definedName>
    <definedName name="г._Кентау">#REF!</definedName>
    <definedName name="г._Туркестан">#REF!</definedName>
    <definedName name="ГГГГГ">#REF!</definedName>
    <definedName name="ги">#REF!</definedName>
    <definedName name="Год">[8]Год!$A$1:$A$2</definedName>
    <definedName name="год_фонд_зп_адмупр_персонал">#N/A</definedName>
    <definedName name="год_фонд_зп_вспомог_персонал">#N/A</definedName>
    <definedName name="год_фонд_зп_пр_персонал">#N/A</definedName>
    <definedName name="данные">#REF!</definedName>
    <definedName name="дата">#REF!</definedName>
    <definedName name="динамика">IF([9]ГБ!$A$43=1,"**Поступления от приватизации исключены из доходов бюджетов 1997-2001 г.г.","**Поступления от приватизации не исключены из доходов бюджетов 1997-2001 г.г.")</definedName>
    <definedName name="жамб">#REF!</definedName>
    <definedName name="Жанна">#REF!</definedName>
    <definedName name="з">#REF!</definedName>
    <definedName name="затраты_вмес_на_элэн_воду_канализ">#N/A</definedName>
    <definedName name="затраты_мат_наед_бк">#N/A</definedName>
    <definedName name="затраты_мат_наед_пб190">#N/A</definedName>
    <definedName name="затраты_мат_наед_пб90">#N/A</definedName>
    <definedName name="затраты_мат_наед_тк">#N/A</definedName>
    <definedName name="затраты_на_элэн_использ_в_пром_процессе_10мес">#N/A</definedName>
    <definedName name="затраты_на_элэн_использ_в_пром_процессе_11мес">#N/A</definedName>
    <definedName name="затраты_на_элэн_использ_в_пром_процессе_12мес">#N/A</definedName>
    <definedName name="затраты_на_элэн_использ_в_пром_процессе_1год">#N/A</definedName>
    <definedName name="затраты_на_элэн_использ_в_пром_процессе_1мес">#N/A</definedName>
    <definedName name="затраты_на_элэн_использ_в_пром_процессе_2год">#N/A</definedName>
    <definedName name="затраты_на_элэн_использ_в_пром_процессе_2мес">#N/A</definedName>
    <definedName name="затраты_на_элэн_использ_в_пром_процессе_3год">#N/A</definedName>
    <definedName name="затраты_на_элэн_использ_в_пром_процессе_3мес">#N/A</definedName>
    <definedName name="затраты_на_элэн_использ_в_пром_процессе_4мес">#N/A</definedName>
    <definedName name="затраты_на_элэн_использ_в_пром_процессе_5мес">#N/A</definedName>
    <definedName name="затраты_на_элэн_использ_в_пром_процессе_6мес">#N/A</definedName>
    <definedName name="затраты_на_элэн_использ_в_пром_процессе_7мес">#N/A</definedName>
    <definedName name="затраты_на_элэн_использ_в_пром_процессе_8мес">#N/A</definedName>
    <definedName name="затраты_на_элэн_использ_в_пром_процессе_9мес">#N/A</definedName>
    <definedName name="затраты_наэлэн_неuse_впрве_10мес">#N/A</definedName>
    <definedName name="затраты_наэлэн_неuse_впрве_11мес">#N/A</definedName>
    <definedName name="затраты_наэлэн_неuse_впрве_12мес">#N/A</definedName>
    <definedName name="затраты_наэлэн_неuse_впрве_1год">#N/A</definedName>
    <definedName name="затраты_наэлэн_неuse_впрве_1мес">#N/A</definedName>
    <definedName name="затраты_наэлэн_неuse_впрве_2год">#N/A</definedName>
    <definedName name="затраты_наэлэн_неuse_впрве_2мес">#N/A</definedName>
    <definedName name="затраты_наэлэн_неuse_впрве_3год">#N/A</definedName>
    <definedName name="затраты_наэлэн_неuse_впрве_3мес">#N/A</definedName>
    <definedName name="затраты_наэлэн_неuse_впрве_4мес">#N/A</definedName>
    <definedName name="затраты_наэлэн_неuse_впрве_5мес">#N/A</definedName>
    <definedName name="затраты_наэлэн_неuse_впрве_6мес">#N/A</definedName>
    <definedName name="затраты_наэлэн_неuse_впрве_7мес">#N/A</definedName>
    <definedName name="затраты_наэлэн_неuse_впрве_8мес">#N/A</definedName>
    <definedName name="затраты_наэлэн_неuse_впрве_9мес">#N/A</definedName>
    <definedName name="Источник">#REF!</definedName>
    <definedName name="итого_перемен_затрат_10мес">#N/A</definedName>
    <definedName name="итого_перемен_затрат_11мес">#N/A</definedName>
    <definedName name="итого_перемен_затрат_12мес">#N/A</definedName>
    <definedName name="итого_перемен_затрат_1год">#N/A</definedName>
    <definedName name="итого_перемен_затрат_1мес">#N/A</definedName>
    <definedName name="итого_перемен_затрат_2год">#N/A</definedName>
    <definedName name="итого_перемен_затрат_2мес">#N/A</definedName>
    <definedName name="итого_перемен_затрат_3год">#N/A</definedName>
    <definedName name="итого_перемен_затрат_3мес">#N/A</definedName>
    <definedName name="итого_перемен_затрат_4мес">#N/A</definedName>
    <definedName name="итого_перемен_затрат_5мес">#N/A</definedName>
    <definedName name="итого_перемен_затрат_6мес">#N/A</definedName>
    <definedName name="итого_перемен_затрат_7мес">#N/A</definedName>
    <definedName name="итого_перемен_затрат_8мес">#N/A</definedName>
    <definedName name="итого_перемен_затрат_9мес">#N/A</definedName>
    <definedName name="итого_пост_затрат_10мес">#N/A</definedName>
    <definedName name="итого_пост_затрат_11мес">#N/A</definedName>
    <definedName name="итого_пост_затрат_12мес">#N/A</definedName>
    <definedName name="итого_пост_затрат_1год">#N/A</definedName>
    <definedName name="итого_пост_затрат_1мес">#N/A</definedName>
    <definedName name="итого_пост_затрат_2год">#N/A</definedName>
    <definedName name="итого_пост_затрат_2мес">#N/A</definedName>
    <definedName name="итого_пост_затрат_3год">#N/A</definedName>
    <definedName name="итого_пост_затрат_3мес">#N/A</definedName>
    <definedName name="итого_пост_затрат_4мес">#N/A</definedName>
    <definedName name="итого_пост_затрат_5мес">#N/A</definedName>
    <definedName name="итого_пост_затрат_6мес">#N/A</definedName>
    <definedName name="итого_пост_затрат_7мес">#N/A</definedName>
    <definedName name="итого_пост_затрат_8мес">#N/A</definedName>
    <definedName name="итого_пост_затрат_9мес">#N/A</definedName>
    <definedName name="й">#REF!</definedName>
    <definedName name="йййййй">#REF!</definedName>
    <definedName name="Казыгуртский_район">#REF!</definedName>
    <definedName name="КАТО">#REF!</definedName>
    <definedName name="Код">#REF!</definedName>
    <definedName name="коммунал_затраты_10мес">#N/A</definedName>
    <definedName name="коммунал_затраты_11мес">#N/A</definedName>
    <definedName name="коммунал_затраты_12мес">#N/A</definedName>
    <definedName name="коммунал_затраты_1год">#N/A</definedName>
    <definedName name="коммунал_затраты_1мес">#N/A</definedName>
    <definedName name="коммунал_затраты_2год">#N/A</definedName>
    <definedName name="коммунал_затраты_2мес">#N/A</definedName>
    <definedName name="коммунал_затраты_3год">#N/A</definedName>
    <definedName name="коммунал_затраты_3мес">#N/A</definedName>
    <definedName name="коммунал_затраты_4мес">#N/A</definedName>
    <definedName name="коммунал_затраты_5мес">#N/A</definedName>
    <definedName name="коммунал_затраты_6мес">#N/A</definedName>
    <definedName name="коммунал_затраты_7мес">#N/A</definedName>
    <definedName name="коммунал_затраты_8мес">#N/A</definedName>
    <definedName name="коммунал_затраты_9мес">#N/A</definedName>
    <definedName name="копия">#REF!</definedName>
    <definedName name="кост">#REF!</definedName>
    <definedName name="КПВЭД">#REF!</definedName>
    <definedName name="кпо">[10]бланк!#REF!</definedName>
    <definedName name="курс">#N/A</definedName>
    <definedName name="лист2">'[5]расш по 146  _2_'!#REF!</definedName>
    <definedName name="лор">#REF!</definedName>
    <definedName name="ЛС">#REF!</definedName>
    <definedName name="макро">#N/A</definedName>
    <definedName name="Махтааральский_район">#REF!</definedName>
    <definedName name="мбо">#REF!</definedName>
    <definedName name="Месяц">[8]Месяцы!$A$1:$A$12</definedName>
    <definedName name="мм">#REF!</definedName>
    <definedName name="мпгвн">#N/A</definedName>
    <definedName name="новпр">#REF!</definedName>
    <definedName name="новые">#REF!</definedName>
    <definedName name="нооа">#REF!</definedName>
    <definedName name="_xlnm.Print_Area" localSheetId="0">МИ!$A$1:$G$52</definedName>
    <definedName name="_xlnm.Print_Area">#REF!</definedName>
    <definedName name="Общ_ИтСтр">#N/A</definedName>
    <definedName name="объем_прва_бк_10мес">#N/A</definedName>
    <definedName name="объем_прва_бк_11мес">#N/A</definedName>
    <definedName name="объем_прва_бк_12мес">#N/A</definedName>
    <definedName name="объем_прва_бк_1мес">#N/A</definedName>
    <definedName name="объем_прва_бк_2мес">#N/A</definedName>
    <definedName name="объем_прва_бк_3мес">#N/A</definedName>
    <definedName name="объем_прва_бк_4мес">#N/A</definedName>
    <definedName name="объем_прва_бк_5мес">#N/A</definedName>
    <definedName name="объем_прва_бк_6мес">#N/A</definedName>
    <definedName name="объем_прва_бк_7мес">#N/A</definedName>
    <definedName name="объем_прва_бк_8мес">#N/A</definedName>
    <definedName name="объем_прва_бк_9мес">#N/A</definedName>
    <definedName name="объем_прва_пб190_10мес">#N/A</definedName>
    <definedName name="объем_прва_пб190_11мес">#N/A</definedName>
    <definedName name="объем_прва_пб190_12мес">#N/A</definedName>
    <definedName name="объем_прва_пб190_1мес">#N/A</definedName>
    <definedName name="объем_прва_пб190_2мес">#N/A</definedName>
    <definedName name="объем_прва_пб190_3мес">#N/A</definedName>
    <definedName name="объем_прва_пб190_4мес">#N/A</definedName>
    <definedName name="объем_прва_пб190_5мес">#N/A</definedName>
    <definedName name="объем_прва_пб190_6мес">#N/A</definedName>
    <definedName name="объем_прва_пб190_7мес">#N/A</definedName>
    <definedName name="объем_прва_пб190_8мес">#N/A</definedName>
    <definedName name="объем_прва_пб190_9мес">#N/A</definedName>
    <definedName name="объем_прва_пб90_10мес">#N/A</definedName>
    <definedName name="объем_прва_пб90_11мес">#N/A</definedName>
    <definedName name="объем_прва_пб90_12мес">#N/A</definedName>
    <definedName name="объем_прва_пб90_1мес">#N/A</definedName>
    <definedName name="объем_прва_пб90_2мес">#N/A</definedName>
    <definedName name="объем_прва_пб90_3мес">#N/A</definedName>
    <definedName name="объем_прва_пб90_4мес">#N/A</definedName>
    <definedName name="объем_прва_пб90_5мес">#N/A</definedName>
    <definedName name="объем_прва_пб90_6мес">#N/A</definedName>
    <definedName name="объем_прва_пб90_7мес">#N/A</definedName>
    <definedName name="объем_прва_пб90_8мес">#N/A</definedName>
    <definedName name="объем_прва_пб90_9мес">#N/A</definedName>
    <definedName name="объем_прва_тк_10мес">#N/A</definedName>
    <definedName name="объем_прва_тк_11мес">#N/A</definedName>
    <definedName name="объем_прва_тк_12мес">#N/A</definedName>
    <definedName name="объем_прва_тк_1мес">#N/A</definedName>
    <definedName name="объем_прва_тк_2мес">#N/A</definedName>
    <definedName name="объем_прва_тк_3мес">#N/A</definedName>
    <definedName name="объем_прва_тк_4мес">#N/A</definedName>
    <definedName name="объем_прва_тк_5мес">#N/A</definedName>
    <definedName name="объем_прва_тк_6мес">#N/A</definedName>
    <definedName name="объем_прва_тк_7мес">#N/A</definedName>
    <definedName name="объем_прва_тк_8мес">#N/A</definedName>
    <definedName name="объем_прва_тк_9мес">#N/A</definedName>
    <definedName name="ол">#N/A</definedName>
    <definedName name="онко">#REF!</definedName>
    <definedName name="Опеку">#REF!</definedName>
    <definedName name="Ордабасинский_район">#REF!</definedName>
    <definedName name="Отрарский_район">#REF!</definedName>
    <definedName name="первонач_стоимость_оборудования">#N/A</definedName>
    <definedName name="Подпрограмма">#REF!</definedName>
    <definedName name="пост_затраты_операцион_10мес">#N/A</definedName>
    <definedName name="пост_затраты_операцион_11мес">#N/A</definedName>
    <definedName name="пост_затраты_операцион_12мес">#N/A</definedName>
    <definedName name="пост_затраты_операцион_1год">#N/A</definedName>
    <definedName name="пост_затраты_операцион_1мес">#N/A</definedName>
    <definedName name="пост_затраты_операцион_2год">#N/A</definedName>
    <definedName name="пост_затраты_операцион_2мес">#N/A</definedName>
    <definedName name="пост_затраты_операцион_3год">#N/A</definedName>
    <definedName name="пост_затраты_операцион_3мес">#N/A</definedName>
    <definedName name="пост_затраты_операцион_4мес">#N/A</definedName>
    <definedName name="пост_затраты_операцион_5мес">#N/A</definedName>
    <definedName name="пост_затраты_операцион_6мес">#N/A</definedName>
    <definedName name="пост_затраты_операцион_7мес">#N/A</definedName>
    <definedName name="пост_затраты_операцион_8мес">#N/A</definedName>
    <definedName name="пост_затраты_операцион_9мес">#N/A</definedName>
    <definedName name="пост_затраты_торг_адм_10мес">#N/A</definedName>
    <definedName name="пост_затраты_торг_адм_11мес">#N/A</definedName>
    <definedName name="пост_затраты_торг_адм_12мес">#N/A</definedName>
    <definedName name="пост_затраты_торг_адм_1год">#N/A</definedName>
    <definedName name="пост_затраты_торг_адм_1мес">#N/A</definedName>
    <definedName name="пост_затраты_торг_адм_2год">#N/A</definedName>
    <definedName name="пост_затраты_торг_адм_2мес">#N/A</definedName>
    <definedName name="пост_затраты_торг_адм_3год">#N/A</definedName>
    <definedName name="пост_затраты_торг_адм_3мес">#N/A</definedName>
    <definedName name="пост_затраты_торг_адм_4мес">#N/A</definedName>
    <definedName name="пост_затраты_торг_адм_5мес">#N/A</definedName>
    <definedName name="пост_затраты_торг_адм_6мес">#N/A</definedName>
    <definedName name="пост_затраты_торг_адм_7мес">#N/A</definedName>
    <definedName name="пост_затраты_торг_адм_8мес">#N/A</definedName>
    <definedName name="пост_затраты_торг_адм_9мес">#N/A</definedName>
    <definedName name="пп">#REF!</definedName>
    <definedName name="ппп">#REF!</definedName>
    <definedName name="пппп">#REF!</definedName>
    <definedName name="пр">#REF!</definedName>
    <definedName name="прв">IF([11]ГБ!$A$43=1,"**Поступления от приватизации исключены из доходов бюджетов 1997-2001 г.г.","**Поступления от приватизации не исключены из доходов бюджетов 1997-2001 г.г.")</definedName>
    <definedName name="прив">#N/A</definedName>
    <definedName name="приви">IF([9]ГБ!$A$43=1,"**Поступления от приватизации исключены из доходов бюджетов 1997-2001 г.г.","**Поступления от приватизации не исключены из доходов бюджетов 1997-2001 г.г.")</definedName>
    <definedName name="про">#REF!</definedName>
    <definedName name="проги">#REF!</definedName>
    <definedName name="Программа">#REF!</definedName>
    <definedName name="произ_льность_10мес">#N/A</definedName>
    <definedName name="произ_льность_11мес">#N/A</definedName>
    <definedName name="произ_льность_12мес">#N/A</definedName>
    <definedName name="произ_льность_1мес">#N/A</definedName>
    <definedName name="произ_льность_2мес">#N/A</definedName>
    <definedName name="произ_льность_4мес">#N/A</definedName>
    <definedName name="произ_льность_5мес">#N/A</definedName>
    <definedName name="произ_льность_6мес">#N/A</definedName>
    <definedName name="произ_льность_7мес">#N/A</definedName>
    <definedName name="произ_льность_8мес">#N/A</definedName>
    <definedName name="произ_льность_9мес">#N/A</definedName>
    <definedName name="проф">#REF!</definedName>
    <definedName name="прям_вспомог_мат_10мес">#N/A</definedName>
    <definedName name="прям_вспомог_мат_11мес">#N/A</definedName>
    <definedName name="прям_вспомог_мат_12мес">#N/A</definedName>
    <definedName name="прям_вспомог_мат_1год">#N/A</definedName>
    <definedName name="прям_вспомог_мат_1мес">#N/A</definedName>
    <definedName name="прям_вспомог_мат_2год">#N/A</definedName>
    <definedName name="прям_вспомог_мат_2мес">#N/A</definedName>
    <definedName name="прям_вспомог_мат_3год">#N/A</definedName>
    <definedName name="прям_вспомог_мат_3мес">#N/A</definedName>
    <definedName name="прям_вспомог_мат_4мес">#N/A</definedName>
    <definedName name="прям_вспомог_мат_5мес">#N/A</definedName>
    <definedName name="прям_вспомог_мат_6мес">#N/A</definedName>
    <definedName name="прям_вспомог_мат_7мес">#N/A</definedName>
    <definedName name="прям_вспомог_мат_8мес">#N/A</definedName>
    <definedName name="прям_вспомог_мат_9мес">#N/A</definedName>
    <definedName name="ПТАВО">#REF!</definedName>
    <definedName name="рас2">#REF!</definedName>
    <definedName name="расход_намаркетинг_10мес">#N/A</definedName>
    <definedName name="расход_намаркетинг_11мес">#N/A</definedName>
    <definedName name="расход_намаркетинг_12мес">#N/A</definedName>
    <definedName name="расход_намаркетинг_1год">#N/A</definedName>
    <definedName name="расход_намаркетинг_1мес">#N/A</definedName>
    <definedName name="расход_намаркетинг_2год">#N/A</definedName>
    <definedName name="расход_намаркетинг_2мес">#N/A</definedName>
    <definedName name="расход_намаркетинг_3год">#N/A</definedName>
    <definedName name="расход_намаркетинг_3мес">#N/A</definedName>
    <definedName name="расход_намаркетинг_4мес">#N/A</definedName>
    <definedName name="расход_намаркетинг_5мес">#N/A</definedName>
    <definedName name="расход_намаркетинг_6мес">#N/A</definedName>
    <definedName name="расход_намаркетинг_7мес">#N/A</definedName>
    <definedName name="расход_намаркетинг_8мес">#N/A</definedName>
    <definedName name="расход_намаркетинг_9мес">#N/A</definedName>
    <definedName name="расход_наоплату_пр_персонал_10мес">#N/A</definedName>
    <definedName name="расход_наоплату_пр_персонал_11мес">#N/A</definedName>
    <definedName name="расход_наоплату_пр_персонал_12мес">#N/A</definedName>
    <definedName name="расход_наоплату_пр_персонал_1год">#N/A</definedName>
    <definedName name="расход_наоплату_пр_персонал_1мес">#N/A</definedName>
    <definedName name="расход_наоплату_пр_персонал_2год">#N/A</definedName>
    <definedName name="расход_наоплату_пр_персонал_2мес">#N/A</definedName>
    <definedName name="расход_наоплату_пр_персонал_3год">#N/A</definedName>
    <definedName name="расход_наоплату_пр_персонал_3мес">#N/A</definedName>
    <definedName name="расход_наоплату_пр_персонал_4мес">#N/A</definedName>
    <definedName name="расход_наоплату_пр_персонал_5мес">#N/A</definedName>
    <definedName name="расход_наоплату_пр_персонал_6мес">#N/A</definedName>
    <definedName name="расход_наоплату_пр_персонал_7мес">#N/A</definedName>
    <definedName name="расход_наоплату_пр_персонал_8мес">#N/A</definedName>
    <definedName name="расход_наоплату_пр_персонал_9мес">#N/A</definedName>
    <definedName name="реал_ИтСтр">#N/A</definedName>
    <definedName name="рен">'[5]расш по 146  _2_'!#REF!</definedName>
    <definedName name="С071">#REF!</definedName>
    <definedName name="с072">#REF!</definedName>
    <definedName name="Сайрамский_район">#REF!</definedName>
    <definedName name="Сарыагашский_район">#REF!</definedName>
    <definedName name="св12.04">#REF!</definedName>
    <definedName name="Свод">#REF!</definedName>
    <definedName name="СВОД___г.Шымкент">#REF!</definedName>
    <definedName name="СВОД_Обл_ЛПУ">#REF!</definedName>
    <definedName name="СВОД_поспец2016">#REF!</definedName>
    <definedName name="СМС">#REF!</definedName>
    <definedName name="Специфика">#REF!</definedName>
    <definedName name="СПИД">'[5]расш по 146  _2_'!#REF!</definedName>
    <definedName name="Способ">'[12]Способ закупки'!$A$1:$A$14</definedName>
    <definedName name="Сузакский__район">#REF!</definedName>
    <definedName name="сумма_аморт_отчисл_в_год">#N/A</definedName>
    <definedName name="т">#REF!</definedName>
    <definedName name="таблица">#REF!</definedName>
    <definedName name="Тар">#REF!</definedName>
    <definedName name="Тариф">#REF!</definedName>
    <definedName name="Тарификация">#REF!</definedName>
    <definedName name="текущ">#REF!</definedName>
    <definedName name="Тип_пункта">#REF!</definedName>
    <definedName name="Толебийский_район">#REF!</definedName>
    <definedName name="Тюлькубасский_район">#REF!</definedName>
    <definedName name="Фонды">[8]Фонд!$A$1:$A$4</definedName>
    <definedName name="Цит_ИтСтр">#N/A</definedName>
    <definedName name="Шардаринский_район">#REF!</definedName>
    <definedName name="ъхзщ">#N/A</definedName>
    <definedName name="ы">#REF!</definedName>
    <definedName name="ывап">#REF!</definedName>
    <definedName name="ю">#REF!</definedName>
  </definedNames>
  <calcPr calcId="162913"/>
</workbook>
</file>

<file path=xl/calcChain.xml><?xml version="1.0" encoding="utf-8"?>
<calcChain xmlns="http://schemas.openxmlformats.org/spreadsheetml/2006/main">
  <c r="G48" i="1" l="1"/>
  <c r="G40" i="1"/>
  <c r="G33" i="1"/>
  <c r="G27" i="1"/>
  <c r="G10" i="1"/>
  <c r="G7" i="1"/>
  <c r="G30" i="1" l="1"/>
  <c r="G31" i="1"/>
  <c r="G20" i="1"/>
  <c r="G9" i="1"/>
  <c r="E46" i="1" l="1"/>
  <c r="G45" i="1" l="1"/>
  <c r="G46" i="1"/>
  <c r="G47" i="1"/>
  <c r="E45" i="1"/>
  <c r="E44" i="1"/>
  <c r="G44" i="1" s="1"/>
  <c r="G43" i="1" l="1"/>
  <c r="G42" i="1" l="1"/>
  <c r="G35" i="1" l="1"/>
  <c r="G36" i="1"/>
  <c r="G37" i="1"/>
  <c r="F41" i="1"/>
  <c r="F39" i="1" l="1"/>
  <c r="F34" i="1" l="1"/>
  <c r="G34" i="1" s="1"/>
  <c r="G39" i="1" l="1"/>
  <c r="G38" i="1" s="1"/>
  <c r="G41" i="1"/>
  <c r="F32" i="1" l="1"/>
  <c r="G32" i="1" s="1"/>
  <c r="F29" i="1"/>
  <c r="G29" i="1" s="1"/>
  <c r="F28" i="1"/>
  <c r="G28" i="1" s="1"/>
  <c r="F26" i="1"/>
  <c r="G26" i="1" s="1"/>
  <c r="F21" i="1"/>
  <c r="G21" i="1" s="1"/>
  <c r="F17" i="1"/>
  <c r="G17" i="1" s="1"/>
  <c r="F16" i="1"/>
  <c r="G16" i="1" s="1"/>
  <c r="F24" i="1"/>
  <c r="G24" i="1" s="1"/>
  <c r="F18" i="1"/>
  <c r="G18" i="1" s="1"/>
  <c r="F13" i="1"/>
  <c r="G13" i="1" s="1"/>
  <c r="F25" i="1"/>
  <c r="G25" i="1" s="1"/>
  <c r="F23" i="1"/>
  <c r="G23" i="1" s="1"/>
  <c r="F22" i="1"/>
  <c r="G22" i="1" s="1"/>
  <c r="F15" i="1"/>
  <c r="G15" i="1" s="1"/>
  <c r="F19" i="1"/>
  <c r="G19" i="1" s="1"/>
  <c r="F11" i="1"/>
  <c r="G11" i="1" s="1"/>
  <c r="F14" i="1"/>
  <c r="G14" i="1" s="1"/>
  <c r="F12" i="1"/>
  <c r="G12" i="1" s="1"/>
  <c r="F8" i="1" l="1"/>
  <c r="G8" i="1" s="1"/>
</calcChain>
</file>

<file path=xl/sharedStrings.xml><?xml version="1.0" encoding="utf-8"?>
<sst xmlns="http://schemas.openxmlformats.org/spreadsheetml/2006/main" count="125" uniqueCount="93">
  <si>
    <t>Приложение 1</t>
  </si>
  <si>
    <t>Перечень закупаемых товаров</t>
  </si>
  <si>
    <t>№ Лота</t>
  </si>
  <si>
    <t>Наименование лота</t>
  </si>
  <si>
    <t>Ед изм</t>
  </si>
  <si>
    <t>Кол-во</t>
  </si>
  <si>
    <t>Цена, тенге</t>
  </si>
  <si>
    <t>Сумма, тенге</t>
  </si>
  <si>
    <t>* \примечание:</t>
  </si>
  <si>
    <t>Описание лекарственного средства и медицинского изделия (краткая характеристика)</t>
  </si>
  <si>
    <t>набор</t>
  </si>
  <si>
    <t>Сумма закупа</t>
  </si>
  <si>
    <t>1) оформлять приходные документы в строгом соответствии с нормативно-правовыми актами Республики Казахстан, регулирующими фармацевтическую деятельность (обязательное наличие в документе: серии, срока годности изделия, номер заключения о безопасности качества продукции и его срок действия. Если изделие не подлежит  обязательной сертификации, то это указывается  в документе. Должен быть указан производитель и страну производителя изделия)</t>
  </si>
  <si>
    <t>Гаммаглютаминтрансфераза (GGT)</t>
  </si>
  <si>
    <t>Магний (MG)</t>
  </si>
  <si>
    <t>Фосфор (Р)</t>
  </si>
  <si>
    <t>флакон</t>
  </si>
  <si>
    <t>канистра</t>
  </si>
  <si>
    <t xml:space="preserve">Набор контрольных растворов </t>
  </si>
  <si>
    <t>Специальный жидкий реагент, предназначенный для лизирования эритроцитов при подсчете гемоглобина. В составе не должны содержаться цианиды и азиды. Упаковка должна быть маркирована специальным штриховым кодом совместимым со считывателем для закрытой системы XP-300. Упаковка не менее 3*500мл, совместимая со специальным держателем в приборе.</t>
  </si>
  <si>
    <t>упаковка</t>
  </si>
  <si>
    <t>Реагенты на гематологический анализатор  Sysmex XP-300</t>
  </si>
  <si>
    <t>Медицинские изделия</t>
  </si>
  <si>
    <t>Лизирующий реагент 3 х 500 мл  на автоматический гематологический анализатор Sysmex XP-300</t>
  </si>
  <si>
    <t>Набор контрольной крови на автоматический гематологический анализатор Sysmex XP-300</t>
  </si>
  <si>
    <t>Набор контрольной крови для Sysmex XP 300 входит: Контрольная кровь (высокий уровень) для проверки прецизионности и точности гематологических анализаторов по 16 диагностическим и 6 сервисным параметрам 12*1.5 мл - не менее 1 шт.  Контрольная кровь (низский уровень) для проверки прецизионности и точности гематологических анализаторов по 16 диагностическим и 6 сервисным параметрам 12*1.5 мл - не менее 1 шт.  Контрольная кровь (норма) для проверки прецизионности и точности гематологических анализаторов по 16 диагностическим и 6 сервисным параметрам 12*1.5 мл - не менее 1 шт. Дополнительно вкладыш должен иметь специальный штриховой код совместимый со считывателем для закрытой системы XP-300 для автоматического ввода референтных параметров в память прибора.</t>
  </si>
  <si>
    <t>Билирубин прямой (DBIL/VOX)</t>
  </si>
  <si>
    <t>Глюкоза (GLU-GodPap)</t>
  </si>
  <si>
    <t>Кальций общий (Са)</t>
  </si>
  <si>
    <t>Мочевая кислота (UA)</t>
  </si>
  <si>
    <t>Мочевина (BUN/UREA)</t>
  </si>
  <si>
    <t>Сывороточный мультикалибратор (10*3)</t>
  </si>
  <si>
    <t>Сывороточное железо (FE)</t>
  </si>
  <si>
    <t>Триглицериды (TG)</t>
  </si>
  <si>
    <t>Щелочная фосфотаза (ALP)</t>
  </si>
  <si>
    <t>Реагенты для общеклинических исследований</t>
  </si>
  <si>
    <t>Альбумин (ALB)</t>
  </si>
  <si>
    <t xml:space="preserve">Гематологический реагент LH </t>
  </si>
  <si>
    <t>Гематологический реагент DIFF</t>
  </si>
  <si>
    <t>Моющий раствор, детергент</t>
  </si>
  <si>
    <t xml:space="preserve">Контрольная сыворотка НОРМА (QC N) уровень 1 </t>
  </si>
  <si>
    <t>Контрольная сыворотка ПАТОЛОГИЯ  (QC Р) уровень 2</t>
  </si>
  <si>
    <t>Диагностические реагенты для автоматического биохимического анализатора закрытого типа Mindray BS-200E</t>
  </si>
  <si>
    <t>Диагностические реагенты для автоматического гематологического анализатора закрытого типа Mindray BС-5000</t>
  </si>
  <si>
    <t>Изотонический разбавитель, дилюент</t>
  </si>
  <si>
    <t>Однокомпонентный набор реагентов для определения ALB. Объем рабочего раствора не менее 160мл. Реагент должен быть расфасован в одноразовый оригинальный контейнер R1, для предотвращения контаминации и не требуется переливания в дополнительный картридж. Контейнер должен быть полностью адаптирован для реагентной карусели анализатора и снабжен специальным штрих-кодом полностью совместимым со встроенным сканером анализатора. Проведение процедур калибровки и контроля качества только с помощью мультисывороток. Не требуется повторных процедур программирования методики в памяти анализатора и размещения контейнеров в строго определенных ячейках карусели реагентов. Для автоматического биохимического анализатора закрытого типа Mindray BS-200E</t>
  </si>
  <si>
    <t>Двухкомпонентный набор реагентов для определения DBIL/VOX. Объем рабочего раствора не менее 176мл. Реагенты должны быть расфасованы в одноразовые оригинальные контейнера R1 и R2, для предотвращения контаминации и не требуется переливания в дополнительные картриджи. Контейнера должны быть полностью адаптированы для реагентной карусели анализатора и снабжены специальным штрих-кодом полностью совместимым со встроенным сканером анализатора. Проведение процедур калибровки и контроля качества только с помощью мультисывороток. Не требуется повторных процедур программирования методики в памяти анализатора и размещения контейнеров в строго определенных ячейках карусели реагентов. Для автоматического биохимического анализатора закрытого типа Mindray BS-200E</t>
  </si>
  <si>
    <t>Двухкомпонентный набор реагентов для определения GGT. Объем рабочего раствора не менее 176мл. Реагенты должны быть расфасованы в одноразовые оригинальные контейнера R1 и R2, для предотвращения контаминации и не требуется переливания в дополнительные картриджи. Контейнера должны быть полностью адаптированы для реагентной карусели анализатора и снабжены специальным штрих-кодом полностью совместимым со встроенным сканером анализатора. Проведение процедур калибровки и контроля качества только с помощью мультисывороток. Не требуется повторных процедур программирования методики в памяти анализатора и размещения контейнеров в строго определенных ячейках карусели реагентов. Для автоматического биохимического анализатора закрытого типа Mindray BS-200E</t>
  </si>
  <si>
    <t>Двухкомпонентный набор реагентов для определения GLU-GodPap. Объем рабочего раствора не менее 200мл. Реагенты должны быть расфасованы в одноразовые оригинальные контейнера R1 и R2, для предотвращения контаминации и не требуется переливания в дополнительные картриджи. Контейнера должны быть полностью адаптированы для реагентной карусели анализатора и снабжены специальным штрих-кодом полностью совместимым со встроенным сканером анализатора. Проведение процедур калибровки и контроля качества только с помощью мультисывороток. Не требуется повторных процедур программирования методики в памяти анализатора и размещения контейнеров в строго определенных ячейках карусели реагентов. Для автоматического биохимического анализатора закрытого типа Mindray BS-200E</t>
  </si>
  <si>
    <t>Однокомпонентный набор реагентов для определения Са. Объем рабочего раствора не менее 160мл. Реагент должен быть расфасован в одноразовый оригинальный контейнер R1, для предотвращения контаминации и не требуется переливания в дополнительный картридж. Контейнер должен быть полностью адаптирован для реагентной карусели анализатора и снабжен специальным штрих-кодом полностью совместимым со встроенным сканером анализатора. Проведение процедур калибровки и контроля качества только с помощью мультисывороток. Не требуется повторных процедур программирования методики в памяти анализатора и размещения контейнеров в строго определенных ячейках карусели реагентов. Для автоматического биохимического анализатора закрытого типа Mindray BS-200E</t>
  </si>
  <si>
    <t>Лиофильно высушенная сыворотка для проведения QC, с аттестованными нормальными значениями (N) для аналитов биохимии, липидного спектра, специфических белков.. При разведении лиофильной сыворотки, объем готового контрольного раствора не менее 30мл. Набор контрольной сыворотки должен быть снабжен специальным штрих-кодом совместимым со встроенным сканером анализатора, для автоматического считывания референтных значений тестов в память анализатора. Для автоматического биохимического анализатора закрытого типа Mindray BS-200E</t>
  </si>
  <si>
    <t>Лиофильно высушенная сыворотка для проведения QC, с аттестованными нормальными значениями (Р) для аналитов биохимии, липидного спектра, специфических белков. При разведении лиофильной сыворотки, объем готового контрольного раствора не менее 30мл. Набор контрольной сыворотки должен быть снабжен специальным штрих-кодом совместимым со встроенным сканером анализатора, для автоматического считывания референтных значений тестов в память анализатора. Для автоматического биохимического анализатора закрытого типа Mindray BS-200E</t>
  </si>
  <si>
    <t>Однокомпонентный набор реагентов для определения MG. Объем рабочего раствора не менее 160мл. Реагент должен быть расфасован в одноразовый оригинальный контейнер R1, для предотвращения контаминации и не требуется переливания в дополнительный картридж. Контейнер должен быть полностью адаптирован для реагентной карусели анализатора и снабжен специальным штрих-кодом полностью совместимым со встроенным сканером анализатора. Проведение процедур калибровки и контроля качества только с помощью мультисывороток. Не требуется повторных процедур программирования методики в памяти анализатора и размещения контейнеров в строго определенных ячейках карусели реагентов. Для автоматического биохимического анализатора закрытого типа Mindray BS-200E</t>
  </si>
  <si>
    <t>Двухкомпонентный набор реагентов для определения UA. Объем рабочего раствора не менее 200мл. Реагенты должны быть расфасованы в одноразовые оригинальные контейнера R1 и R2, для предотвращения контаминации и не требуется переливания в дополнительные картриджи. Контейнера должны быть полностью адаптированы для реагентной карусели анализатора и снабжены специальным штрих-кодом полностью совместимым со встроенным сканером анализатора. Проведение процедур калибровки и контроля качества только с помощью мультисывороток. Не требуется повторных процедур программирования методики в памяти анализатора и размещения контейнеров в строго определенных ячейках карусели реагентов. Для автоматического биохимического анализатора закрытого типа Mindray BS-200E</t>
  </si>
  <si>
    <t xml:space="preserve">Двухкомпонентный набор реагентов для определения BUN/UREA. Объем рабочего раствора не менее 176мл. Реагенты должны быть расфасованы в одноразовые оригинальные контейнера R1 и R2, для предотвращения контаминации и не требуется переливания в дополнительные картриджи. Контейнера должны быть полностью адаптированы для реагентной карусели анализатора и снабжены специальным штрих-кодом полностью совместимым со встроенным сканером анализатора. Проведение процедур калибровки и контроля качества только с помощью мультисывороток. Не требуется повторных процедур программирования методики в памяти анализатора и размещения контейнеров в строго определенных ячейках карусели реагентов. Для автоматического биохимического анализатора закрытого типа Mindray BS-200E </t>
  </si>
  <si>
    <t>Одноуровневый мультикалибратор для однокомпонентных и двухкомпонентных тестов. Лиофильно высушенная сыворотка с аттестованными значениями аналитов для калибровки тестов: GOT/ALT, GOT/AST, ALB, AMS, GGT, GLU-GodPap, FE, CREA-J, LDH, MG, BUN/UREA, TP, TBIL/VOX, DBIL/VOX, CHOL/TC, TG, ALP, UA. При разведении лиофильной сыворотки, объем готового калибратора не менее 30мл. Набор мультикалибратора должен быть снабжен специальным штрих-кодом совместимым со встроенным сканером анализатора, для автоматического считывания референтных значений тестов в память анализатора. Для автоматического биохимического анализатора закрытого типа Mindray BS-200E</t>
  </si>
  <si>
    <t>Двухкомпонентный набор реагентов для определения FE. Объем рабочего раствора не менее 96мл. Реагенты должны быть расфасованы в одноразовые оригинальные контейнера R1 и R2, для предотвращения контаминации и не требуется переливания в дополнительные картриджи. Контейнера должны быть полностью адаптированы для реагентной карусели анализатора и снабжены специальным штрих-кодом полностью совместимым со встроенным сканером анализатора. Проведение процедур калибровки и контроля качества только с помощью мультисывороток. Не требуется повторных процедур программирования методики в памяти анализатора и размещения контейнеров в строго определенных ячейках карусели реагентов. Для автоматического биохимического анализатора закрытого типа Mindray BS-200E</t>
  </si>
  <si>
    <t>Однокомпонентный набор реагентов для определения TG. Объем рабочего раствора не менее 160мл. Реагент должен быть расфасован в одноразовый оригинальный контейнер R1, для предотвращения контаминации и не требуется переливания в дополнительный картридж. Контейнер должнен быть полностью адаптирован для реагентной карусели анализатора и снабжен специальным штрих-кодом полностью совместимым со встроенным сканером анализатора. Проведение процедур калибровки и контроля качества только с помощью мультисывороток. Не требуется повторных процедур программирования методики в памяти анализатора и размещения контейнеров в строго определенных ячейках карусели реагентов. Для автоматического биохимического анализатора закрытого типа Mindray BS-200E</t>
  </si>
  <si>
    <t>Однокомпонентный набор реагентов для определения Р. Объем рабочего раствора не менее 160мл. Реагент должен быть расфасован в одноразовый оригинальный контейнер R1, для предотвращения контаминации и не требуется переливания в дополнительный картридж. Контейнер должен быть полностью адаптирован для реагентной карусели анализатора и снабжен специальным штрих-кодом полностью совместимым со встроенным сканером анализатора. Проведение процедур калибровки и контроля качества только с помощью мультисывороток. Не требуется повторных процедур программирования методики в памяти анализатора и размещения контейнеров в строго определенных ячейках карусели реагентов. Для автоматического биохимического анализатора закрытого типа Mindray BS-200E</t>
  </si>
  <si>
    <t>Двухкомпонентный набор реагентов для определения ALP. Объем рабочего раствора не менее 176мл. Реагенты должны быть расфасованы в одноразовые оригинальные контейнера R1 и R2, для предотвращения контаминации и не требуется переливания в дополнительные картриджи. Контейнера должны быть полностью адаптированы для реагентной карусели анализатора и снабжены специальным штрих-кодом полностью совместимым со встроенным сканером анализатора. Проведение процедур калибровки и контроля качества только с помощью мультисывороток. Не требуется повторных процедур программирования методики в памяти анализатора и размещения контейнеров в строго определенных ячейках карусели реагентов. Для автоматического биохимического анализатора закрытого типа Mindray BS-200E</t>
  </si>
  <si>
    <t>Специальный жидкий реагент типа DIFF, предназначенный для одновременного лизирования красных кровяных клеток, дифференцировки лейкоцитов по 5 субпопуляциям и химического окрашивания базофилов и эозинофилов. В составе не должны содержаться цианиды и азиды. Флакон должен быть маркирован специальным штриховым кодом совместимым со считывателем для закрытой гематологический системы. Объем флакона не менее 500мл.Для автоматического гематологического анализатора закрытого типа Mindray ВС-5000.</t>
  </si>
  <si>
    <t>Специальный жидкий реагент типа LH, предназначенный для лизирования красных кровяных клеток и химического окрашивания гемоглобина. В составе не должны содержаться цианиды и азиды. Флакон должен быть маркирован специальным штриховым кодом совместимым со считывателем для закрытой гематологический системы. Объем флакона не менее 100мл.Для автоматического гематологического анализатора закрытого типа Mindray ВС-5000.</t>
  </si>
  <si>
    <t>Специальный концентрированный реагент, детергент типа CD80. Реагент предназначен для приготовления моющего раствора использующегося для промывки блока реакционных кювет, дозирующих зондов, миксера. Готовый раствор не должен обладать коррозийными и окисляющими свойствами при контакте с деталями анализатора. Фасовка концентрата должна быть не менее 1 литра. Должно хватать для приготовления не менее чем 15 литров моющего раствора. Для автоматического биохимического анализатора закрытого типа Mindray BS-200E</t>
  </si>
  <si>
    <t>Специальный разбавитель, дилюент, предназначенный для разведения цельной крови при подсчете форменных элементов. В составе не должно содержаться никаких вредных веществ. Наличие специальных антибактериальных присадок должно позволять использовать данный разбавитель в течение всего срока хранения указанного на упаковке. Упаковка должна быть маркирована специальным штриховым кодом совместимым со считывателем для закрытой гематологический системы. .Объем упаковки не менее 20 литров.Для автоматического гематологического анализатора закрытого типа Mindray ВС-5000.</t>
  </si>
  <si>
    <r>
      <t>Набор контрольных растворов</t>
    </r>
    <r>
      <rPr>
        <sz val="9"/>
        <color rgb="FFFF0000"/>
        <rFont val="Times New Roman"/>
        <family val="1"/>
        <charset val="204"/>
      </rPr>
      <t xml:space="preserve"> </t>
    </r>
    <r>
      <rPr>
        <sz val="9"/>
        <rFont val="Times New Roman"/>
        <family val="1"/>
        <charset val="204"/>
      </rPr>
      <t>предназначен для ежедневного проведения внутрилабораторного контроля точности измерений на приборах использующих в работе базовые реагенты. Набор должен состоять из трех флаконов, емкостью не менее 3,5мл каждый. Контрольные растворы предоставляют проверенные контрольные данные не менее чем по двенадцати  клинического анализа крови плюс дополнительные аналитические параметры, относящиеся к трехвершинной кривой распределения эритроцитов и тромбоцитов.  Наличие аттестованных референтных параметров соответствующих низким, нормальным и высоким показателям указанным во вкладыше, который прилагается к набору. Дополнительно вкладыш должен иметь специальный штриховой код совместимый со считывателем для закрытой гематологической системы для автоматического ввода референтных параметров в память прибора.Для автоматического гематологического анализатора закрытого типа Mindray ВС-5000.</t>
    </r>
  </si>
  <si>
    <t>Чистящий раствор (1000мл) на автоматический гематологический анализатор Sysmex</t>
  </si>
  <si>
    <t>Очищающий раствор для работы на автоматических гематологических анализаторах серии Sysmex (1000мл)</t>
  </si>
  <si>
    <t>Набор реагентов: Бриллиантовый крезиловый синий, 1 % в растворе натрия хлористого, 0,9 % – 1 флакон (50 мл)</t>
  </si>
  <si>
    <t>Азур-Эозин по Романовскому-Гимзе, краситель (1л)</t>
  </si>
  <si>
    <t>литр</t>
  </si>
  <si>
    <t>Реагенты для блока ПМЛ</t>
  </si>
  <si>
    <t>Синтетическая монтирующая среда для приготовления гистологических и цитологических препаратов для окрашивания Гематоксилина Майера (во флаконе по 500мл)</t>
  </si>
  <si>
    <t>Папаниколау гематоксилин Гарриса</t>
  </si>
  <si>
    <t>Папаниколау OG-6</t>
  </si>
  <si>
    <t>Папаниколау ЕА - 50</t>
  </si>
  <si>
    <t>Папаниколау гематоксилин Гарриса. Краситель темно синего цвета в стеклянной темной бутылке по 1л</t>
  </si>
  <si>
    <t>Папаниколау OG-6. Краситель оранжевого цвета в стеклянной темной бутылке по 1л</t>
  </si>
  <si>
    <t>Папаниколау ЕА - 50. Краситель зеленого цвета в стеклянной  темной  бутылке по 1л</t>
  </si>
  <si>
    <t>Парафин-среда парафиновая гранулированная для гистологической проводки и заливки</t>
  </si>
  <si>
    <t>Парафин-среда парафиновая гранулированная для
гистологической проводки и заливки (гранулах, в бумажном
пакете по 5кг)</t>
  </si>
  <si>
    <t>килограмм</t>
  </si>
  <si>
    <t xml:space="preserve">Гематоксилин Майера 1л. Краситель для микроскопических препаратов. Обеспечивает визуализацию ядер клеток в срезах(парафиновых, криостатных, вибротомных, изготовленных на Замораживающем микротоме) и цитологических препаратах. Реагент не содержит этонола и метонола. </t>
  </si>
  <si>
    <t>Гематоксилин Майера 1л</t>
  </si>
  <si>
    <t>Эритротест-Цоликлон анти А 10 мл №10</t>
  </si>
  <si>
    <t xml:space="preserve">Прозрачная жидкость красного цвета. Титр в реакции агглютинации на плоскости с эритроцитами группы А(II) не менее – 1:32. Реагент включает два моноклональных антитела с различной активностью в отношении слабых и сильных форм антигена. Надежно выявляет антигены А1, А2, А3.
2ух серий, продуцируемых разными клеточными линиями.
</t>
  </si>
  <si>
    <t>Эритротест-Цоликлон анти В 10 мл №10</t>
  </si>
  <si>
    <t xml:space="preserve">Прозрачная жидкость синего цвета. Титр в реакции агглютинации на плоскости с эритроцитами группы В(III) не менее – 1:32.
2ух серий, продуцируемых разными клеточными линиями.
</t>
  </si>
  <si>
    <t>Эритротест-Цоликлон анти Д  -супер 10 мл №10</t>
  </si>
  <si>
    <t>Моноклональные антитела человека класса IgM. Определяет D антиген в реакции прямой гемагглютинации на плоскости, в пробирочном тесте, Отличается высокой скоростью агглютинации на плоскости. Не требуется контроля с растворителем. Титр не менее 1:256 в реакции агглютинации в микроплате с D(+) эритроцитами.</t>
  </si>
  <si>
    <t>Эритротест-Цоликлон АнтиАВ-5 мл</t>
  </si>
  <si>
    <t>Реагенты для блока ЦЦЛ</t>
  </si>
  <si>
    <t>Моноклональные анти-А и анти-В антитела продуцируются двумя мышиными гибридомами и принадлежат к иммуноглобулинам класса М. Цоликлоны изготавливаются из асцитной жидкости мышей - носителей анти-А и анти-В гибридом. Цоликлон анти-АВ представляет собой смесь моноклональных анти-А и анти-В антител.Технология изготовления реагента исключает возможность его контаминации патогенными для человека вирусами.</t>
  </si>
  <si>
    <t>к объявлению 15 от 24.01.2023г.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</si>
</sst>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 _₽_-;\-* #,##0.00\ _₽_-;_-* &quot;-&quot;??\ _₽_-;_-@_-"/>
    <numFmt numFmtId="164" formatCode="_-* #,##0.00_р_._-;\-* #,##0.00_р_._-;_-* &quot;-&quot;??_р_._-;_-@_-"/>
    <numFmt numFmtId="165" formatCode="#,##0.00&quot; &quot;[$руб.-419];[Red]&quot;-&quot;#,##0.00&quot; &quot;[$руб.-419]"/>
    <numFmt numFmtId="166" formatCode="_-* #,##0.00,_₽_-;\-* #,##0.00,_₽_-;_-* \-??\ _₽_-;_-@_-"/>
  </numFmts>
  <fonts count="13" x14ac:knownFonts="1">
    <font>
      <sz val="11"/>
      <color theme="1"/>
      <name val="Calibri"/>
      <family val="2"/>
      <charset val="204"/>
      <scheme val="minor"/>
    </font>
    <font>
      <sz val="11"/>
      <color theme="1"/>
      <name val="Calibri"/>
      <family val="2"/>
      <charset val="204"/>
      <scheme val="minor"/>
    </font>
    <font>
      <u/>
      <sz val="11"/>
      <color theme="10"/>
      <name val="Calibri"/>
      <family val="2"/>
      <scheme val="minor"/>
    </font>
    <font>
      <sz val="10"/>
      <name val="Arial Cyr"/>
      <charset val="204"/>
    </font>
    <font>
      <sz val="11"/>
      <color theme="1"/>
      <name val="Calibri"/>
      <family val="2"/>
      <scheme val="minor"/>
    </font>
    <font>
      <sz val="10"/>
      <name val="Arial"/>
      <family val="2"/>
      <charset val="204"/>
    </font>
    <font>
      <sz val="11"/>
      <color rgb="FF000000"/>
      <name val="Calibri"/>
      <family val="2"/>
      <charset val="204"/>
    </font>
    <font>
      <sz val="9"/>
      <name val="Times New Roman"/>
      <family val="1"/>
      <charset val="204"/>
    </font>
    <font>
      <b/>
      <sz val="9"/>
      <name val="Times New Roman"/>
      <family val="1"/>
      <charset val="204"/>
    </font>
    <font>
      <sz val="9"/>
      <color theme="1"/>
      <name val="Times New Roman"/>
      <family val="1"/>
      <charset val="204"/>
    </font>
    <font>
      <sz val="9"/>
      <color rgb="FF000000"/>
      <name val="Times New Roman"/>
      <family val="1"/>
      <charset val="204"/>
    </font>
    <font>
      <b/>
      <sz val="9"/>
      <color theme="1"/>
      <name val="Times New Roman"/>
      <family val="1"/>
      <charset val="204"/>
    </font>
    <font>
      <sz val="9"/>
      <color rgb="FFFF0000"/>
      <name val="Times New Roman"/>
      <family val="1"/>
      <charset val="204"/>
    </font>
  </fonts>
  <fills count="2">
    <fill>
      <patternFill patternType="none"/>
    </fill>
    <fill>
      <patternFill patternType="gray125"/>
    </fill>
  </fills>
  <borders count="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s>
  <cellStyleXfs count="24">
    <xf numFmtId="0" fontId="0" fillId="0" borderId="0"/>
    <xf numFmtId="0" fontId="1" fillId="0" borderId="0"/>
    <xf numFmtId="0" fontId="2" fillId="0" borderId="0" applyNumberFormat="0" applyFill="0" applyBorder="0" applyAlignment="0" applyProtection="0"/>
    <xf numFmtId="0" fontId="3" fillId="0" borderId="0"/>
    <xf numFmtId="0" fontId="4" fillId="0" borderId="0"/>
    <xf numFmtId="0" fontId="4" fillId="0" borderId="0"/>
    <xf numFmtId="0" fontId="3"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xf numFmtId="165" fontId="1" fillId="0" borderId="0"/>
    <xf numFmtId="0" fontId="5" fillId="0" borderId="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6" fontId="6" fillId="0" borderId="0" applyBorder="0" applyProtection="0"/>
  </cellStyleXfs>
  <cellXfs count="83">
    <xf numFmtId="0" fontId="0" fillId="0" borderId="0" xfId="0"/>
    <xf numFmtId="0" fontId="7" fillId="0" borderId="0" xfId="1" applyFont="1"/>
    <xf numFmtId="0" fontId="7" fillId="0" borderId="0" xfId="1" applyFont="1" applyFill="1"/>
    <xf numFmtId="0" fontId="8" fillId="0" borderId="2" xfId="1" applyFont="1" applyBorder="1"/>
    <xf numFmtId="0" fontId="8" fillId="0" borderId="2" xfId="5" applyFont="1" applyFill="1" applyBorder="1" applyAlignment="1">
      <alignment horizontal="center" vertical="top" wrapText="1"/>
    </xf>
    <xf numFmtId="4" fontId="8" fillId="0" borderId="2" xfId="5" applyNumberFormat="1" applyFont="1" applyFill="1" applyBorder="1" applyAlignment="1">
      <alignment horizontal="right" vertical="top"/>
    </xf>
    <xf numFmtId="0" fontId="8" fillId="0" borderId="0" xfId="1" applyFont="1"/>
    <xf numFmtId="0" fontId="7" fillId="0" borderId="0" xfId="1" applyFont="1" applyBorder="1"/>
    <xf numFmtId="0" fontId="7" fillId="0" borderId="0" xfId="5" applyFont="1" applyFill="1" applyBorder="1" applyAlignment="1">
      <alignment horizontal="left" vertical="top" wrapText="1"/>
    </xf>
    <xf numFmtId="0" fontId="7" fillId="0" borderId="0" xfId="5" applyFont="1" applyFill="1" applyBorder="1" applyAlignment="1">
      <alignment horizontal="center" vertical="top" wrapText="1"/>
    </xf>
    <xf numFmtId="4" fontId="7" fillId="0" borderId="0" xfId="5" applyNumberFormat="1" applyFont="1" applyFill="1" applyBorder="1" applyAlignment="1">
      <alignment horizontal="right" vertical="top"/>
    </xf>
    <xf numFmtId="0" fontId="7" fillId="0" borderId="0" xfId="0" applyFont="1" applyFill="1"/>
    <xf numFmtId="43" fontId="7" fillId="0" borderId="2" xfId="22" applyFont="1" applyFill="1" applyBorder="1" applyAlignment="1">
      <alignment horizontal="right" vertical="top"/>
    </xf>
    <xf numFmtId="43" fontId="8" fillId="0" borderId="2" xfId="22" applyFont="1" applyFill="1" applyBorder="1" applyAlignment="1">
      <alignment horizontal="right" vertical="top" wrapText="1"/>
    </xf>
    <xf numFmtId="43" fontId="7" fillId="0" borderId="0" xfId="22" applyFont="1" applyFill="1" applyBorder="1" applyAlignment="1">
      <alignment horizontal="right" vertical="top" wrapText="1"/>
    </xf>
    <xf numFmtId="43" fontId="7" fillId="0" borderId="0" xfId="22" applyFont="1" applyAlignment="1">
      <alignment horizontal="right"/>
    </xf>
    <xf numFmtId="0" fontId="8" fillId="0" borderId="6" xfId="5" applyFont="1" applyFill="1" applyBorder="1" applyAlignment="1">
      <alignment horizontal="left" vertical="top" wrapText="1"/>
    </xf>
    <xf numFmtId="4" fontId="8" fillId="0" borderId="2" xfId="22" applyNumberFormat="1" applyFont="1" applyFill="1" applyBorder="1" applyAlignment="1">
      <alignment horizontal="right" vertical="center"/>
    </xf>
    <xf numFmtId="43" fontId="7" fillId="0" borderId="2" xfId="22" applyFont="1" applyFill="1" applyBorder="1" applyAlignment="1">
      <alignment horizontal="right" vertical="center" wrapText="1"/>
    </xf>
    <xf numFmtId="0" fontId="8" fillId="0" borderId="3" xfId="1" applyFont="1" applyFill="1" applyBorder="1" applyAlignment="1">
      <alignment horizontal="center" vertical="center"/>
    </xf>
    <xf numFmtId="0" fontId="8" fillId="0" borderId="4" xfId="1" applyFont="1" applyFill="1" applyBorder="1" applyAlignment="1">
      <alignment horizontal="center" vertical="center"/>
    </xf>
    <xf numFmtId="0" fontId="8" fillId="0" borderId="5" xfId="1" applyFont="1" applyFill="1" applyBorder="1" applyAlignment="1">
      <alignment horizontal="center" vertical="center"/>
    </xf>
    <xf numFmtId="0" fontId="7" fillId="0" borderId="6" xfId="0" applyFont="1" applyFill="1" applyBorder="1" applyAlignment="1">
      <alignment vertical="top" wrapText="1"/>
    </xf>
    <xf numFmtId="0" fontId="7" fillId="0" borderId="6" xfId="0" applyFont="1" applyFill="1" applyBorder="1" applyAlignment="1">
      <alignment horizontal="center" vertical="center" wrapText="1"/>
    </xf>
    <xf numFmtId="0" fontId="8" fillId="0" borderId="2" xfId="1" applyFont="1" applyFill="1" applyBorder="1" applyAlignment="1">
      <alignment horizontal="center" vertical="center" wrapText="1"/>
    </xf>
    <xf numFmtId="43" fontId="8" fillId="0" borderId="2" xfId="22" applyFont="1" applyFill="1" applyBorder="1" applyAlignment="1">
      <alignment horizontal="center" vertical="center" wrapText="1"/>
    </xf>
    <xf numFmtId="0" fontId="8" fillId="0" borderId="2" xfId="1" applyFont="1" applyFill="1" applyBorder="1" applyAlignment="1">
      <alignment horizontal="center" vertical="center"/>
    </xf>
    <xf numFmtId="0" fontId="7" fillId="0" borderId="2" xfId="1" applyFont="1" applyFill="1" applyBorder="1" applyAlignment="1">
      <alignment horizontal="left" vertical="center" wrapText="1"/>
    </xf>
    <xf numFmtId="0" fontId="7" fillId="0" borderId="2" xfId="1" applyFont="1" applyFill="1" applyBorder="1" applyAlignment="1">
      <alignment horizontal="left" vertical="top" wrapText="1"/>
    </xf>
    <xf numFmtId="0" fontId="7" fillId="0" borderId="5" xfId="1" applyFont="1" applyFill="1" applyBorder="1" applyAlignment="1">
      <alignment horizontal="center" vertical="center"/>
    </xf>
    <xf numFmtId="0" fontId="9" fillId="0" borderId="2" xfId="0" applyFont="1" applyFill="1" applyBorder="1" applyAlignment="1">
      <alignment horizontal="center" vertical="center" wrapText="1"/>
    </xf>
    <xf numFmtId="43" fontId="10" fillId="0" borderId="2" xfId="22" applyFont="1" applyFill="1" applyBorder="1" applyAlignment="1">
      <alignment horizontal="center" vertical="center" wrapText="1"/>
    </xf>
    <xf numFmtId="0" fontId="7" fillId="0" borderId="2" xfId="1" applyFont="1" applyFill="1" applyBorder="1" applyAlignment="1">
      <alignment horizontal="center" vertical="center"/>
    </xf>
    <xf numFmtId="3" fontId="7" fillId="0" borderId="2" xfId="22" applyNumberFormat="1" applyFont="1" applyFill="1" applyBorder="1" applyAlignment="1">
      <alignment horizontal="center" vertical="center"/>
    </xf>
    <xf numFmtId="4" fontId="7" fillId="0" borderId="2" xfId="22" applyNumberFormat="1" applyFont="1" applyFill="1" applyBorder="1" applyAlignment="1">
      <alignment horizontal="right" vertical="center" wrapText="1"/>
    </xf>
    <xf numFmtId="0" fontId="9" fillId="0" borderId="2" xfId="0" applyFont="1" applyFill="1" applyBorder="1" applyAlignment="1">
      <alignment vertical="center" wrapText="1"/>
    </xf>
    <xf numFmtId="0" fontId="10" fillId="0" borderId="2" xfId="0" applyFont="1" applyFill="1" applyBorder="1" applyAlignment="1">
      <alignment horizontal="left" vertical="top" wrapText="1"/>
    </xf>
    <xf numFmtId="4" fontId="7" fillId="0" borderId="2" xfId="17" applyNumberFormat="1" applyFont="1" applyFill="1" applyBorder="1" applyAlignment="1" applyProtection="1">
      <alignment horizontal="right" vertical="center" wrapText="1"/>
    </xf>
    <xf numFmtId="0" fontId="7" fillId="0" borderId="2" xfId="0" applyFont="1" applyFill="1" applyBorder="1" applyAlignment="1">
      <alignment vertical="center" wrapText="1"/>
    </xf>
    <xf numFmtId="0" fontId="7" fillId="0" borderId="2" xfId="0" applyFont="1" applyFill="1" applyBorder="1" applyAlignment="1">
      <alignment horizontal="left" vertical="top" wrapText="1"/>
    </xf>
    <xf numFmtId="0" fontId="7" fillId="0" borderId="2" xfId="0" applyFont="1" applyFill="1" applyBorder="1" applyAlignment="1">
      <alignment horizontal="center" vertical="center" wrapText="1"/>
    </xf>
    <xf numFmtId="0" fontId="7" fillId="0" borderId="2" xfId="23" applyNumberFormat="1" applyFont="1" applyFill="1" applyBorder="1" applyAlignment="1" applyProtection="1">
      <alignment horizontal="center" vertical="center" wrapText="1"/>
    </xf>
    <xf numFmtId="43" fontId="7" fillId="0" borderId="2" xfId="22" applyFont="1" applyFill="1" applyBorder="1" applyAlignment="1" applyProtection="1">
      <alignment horizontal="right" vertical="center" wrapText="1"/>
    </xf>
    <xf numFmtId="4" fontId="8" fillId="0" borderId="2" xfId="17" applyNumberFormat="1" applyFont="1" applyFill="1" applyBorder="1" applyAlignment="1" applyProtection="1">
      <alignment horizontal="right" vertical="center" wrapText="1"/>
    </xf>
    <xf numFmtId="0" fontId="12" fillId="0" borderId="0" xfId="1" applyFont="1" applyFill="1"/>
    <xf numFmtId="0" fontId="8" fillId="0" borderId="2" xfId="1" applyFont="1" applyFill="1" applyBorder="1" applyAlignment="1">
      <alignment vertical="center"/>
    </xf>
    <xf numFmtId="4" fontId="8" fillId="0" borderId="2" xfId="1" applyNumberFormat="1" applyFont="1" applyFill="1" applyBorder="1" applyAlignment="1">
      <alignment vertical="center"/>
    </xf>
    <xf numFmtId="0" fontId="10" fillId="0" borderId="2" xfId="0" applyFont="1" applyFill="1" applyBorder="1" applyAlignment="1">
      <alignment horizontal="justify" vertical="top"/>
    </xf>
    <xf numFmtId="4" fontId="7" fillId="0" borderId="2" xfId="17" applyNumberFormat="1" applyFont="1" applyFill="1" applyBorder="1" applyAlignment="1" applyProtection="1">
      <alignment vertical="center" wrapText="1"/>
    </xf>
    <xf numFmtId="0" fontId="7" fillId="0" borderId="6" xfId="0" applyFont="1" applyFill="1" applyBorder="1" applyAlignment="1">
      <alignment vertical="center" wrapText="1"/>
    </xf>
    <xf numFmtId="0" fontId="7" fillId="0" borderId="0" xfId="1" applyFont="1" applyAlignment="1">
      <alignment horizontal="center"/>
    </xf>
    <xf numFmtId="3" fontId="7" fillId="0" borderId="2" xfId="22" applyNumberFormat="1" applyFont="1" applyFill="1" applyBorder="1" applyAlignment="1">
      <alignment horizontal="center" vertical="top"/>
    </xf>
    <xf numFmtId="3" fontId="8" fillId="0" borderId="2" xfId="5" applyNumberFormat="1" applyFont="1" applyFill="1" applyBorder="1" applyAlignment="1">
      <alignment horizontal="center" vertical="top" wrapText="1"/>
    </xf>
    <xf numFmtId="4" fontId="8" fillId="0" borderId="2" xfId="17" applyNumberFormat="1" applyFont="1" applyBorder="1" applyAlignment="1" applyProtection="1">
      <alignment vertical="center" wrapText="1"/>
    </xf>
    <xf numFmtId="43" fontId="8" fillId="0" borderId="2" xfId="1" applyNumberFormat="1" applyFont="1" applyBorder="1" applyAlignment="1">
      <alignment vertical="center"/>
    </xf>
    <xf numFmtId="0" fontId="8" fillId="0" borderId="2" xfId="1" applyFont="1" applyBorder="1" applyAlignment="1">
      <alignment vertical="center"/>
    </xf>
    <xf numFmtId="4" fontId="8" fillId="0" borderId="2" xfId="1" applyNumberFormat="1" applyFont="1" applyBorder="1" applyAlignment="1">
      <alignment vertical="center"/>
    </xf>
    <xf numFmtId="4" fontId="7" fillId="0" borderId="2" xfId="0" applyNumberFormat="1" applyFont="1" applyFill="1" applyBorder="1" applyAlignment="1">
      <alignment vertical="center" wrapText="1"/>
    </xf>
    <xf numFmtId="0" fontId="9" fillId="0" borderId="5" xfId="0" applyFont="1" applyFill="1" applyBorder="1" applyAlignment="1">
      <alignment horizontal="center" vertical="center" wrapText="1"/>
    </xf>
    <xf numFmtId="0" fontId="7" fillId="0" borderId="6" xfId="0" applyFont="1" applyFill="1" applyBorder="1" applyAlignment="1">
      <alignment horizontal="left" vertical="top" wrapText="1"/>
    </xf>
    <xf numFmtId="43" fontId="7" fillId="0" borderId="2" xfId="22" applyFont="1" applyFill="1" applyBorder="1" applyAlignment="1">
      <alignment horizontal="left" vertical="center" wrapText="1"/>
    </xf>
    <xf numFmtId="0" fontId="7" fillId="0" borderId="2" xfId="1" applyFont="1" applyFill="1" applyBorder="1" applyAlignment="1">
      <alignment horizontal="left" vertical="center"/>
    </xf>
    <xf numFmtId="0" fontId="8" fillId="0" borderId="4" xfId="1" applyFont="1" applyFill="1" applyBorder="1" applyAlignment="1">
      <alignment horizontal="center" vertical="center"/>
    </xf>
    <xf numFmtId="0" fontId="7" fillId="0" borderId="0" xfId="1" applyFont="1" applyAlignment="1">
      <alignment horizontal="left"/>
    </xf>
    <xf numFmtId="0" fontId="7" fillId="0" borderId="0" xfId="1" applyFont="1" applyAlignment="1">
      <alignment vertical="center"/>
    </xf>
    <xf numFmtId="0" fontId="8" fillId="0" borderId="2" xfId="5" applyFont="1" applyFill="1" applyBorder="1" applyAlignment="1">
      <alignment horizontal="left" vertical="center" wrapText="1"/>
    </xf>
    <xf numFmtId="0" fontId="7" fillId="0" borderId="0" xfId="5" applyFont="1" applyFill="1" applyBorder="1" applyAlignment="1">
      <alignment horizontal="left" vertical="center" wrapText="1"/>
    </xf>
    <xf numFmtId="0" fontId="7" fillId="0" borderId="0" xfId="0" applyFont="1" applyFill="1" applyBorder="1" applyAlignment="1">
      <alignment horizontal="left" vertical="top" wrapText="1"/>
    </xf>
    <xf numFmtId="0" fontId="7" fillId="0" borderId="0" xfId="0" applyFont="1" applyFill="1" applyBorder="1" applyAlignment="1"/>
    <xf numFmtId="0" fontId="8" fillId="0" borderId="1" xfId="1" applyFont="1" applyFill="1" applyBorder="1" applyAlignment="1">
      <alignment horizontal="center"/>
    </xf>
    <xf numFmtId="0" fontId="11" fillId="0" borderId="3"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8" fillId="0" borderId="3" xfId="1" applyFont="1" applyFill="1" applyBorder="1" applyAlignment="1">
      <alignment horizontal="center" vertical="center"/>
    </xf>
    <xf numFmtId="0" fontId="8" fillId="0" borderId="4" xfId="1" applyFont="1" applyFill="1" applyBorder="1" applyAlignment="1">
      <alignment horizontal="center" vertical="center"/>
    </xf>
    <xf numFmtId="0" fontId="8" fillId="0" borderId="5" xfId="1" applyFont="1" applyFill="1" applyBorder="1" applyAlignment="1">
      <alignment horizontal="center" vertical="center"/>
    </xf>
    <xf numFmtId="0" fontId="8" fillId="0" borderId="3" xfId="1" applyFont="1" applyFill="1" applyBorder="1" applyAlignment="1">
      <alignment horizontal="center" vertical="center" wrapText="1"/>
    </xf>
    <xf numFmtId="0" fontId="8" fillId="0" borderId="4" xfId="1" applyFont="1" applyFill="1" applyBorder="1" applyAlignment="1">
      <alignment horizontal="center" vertical="center" wrapText="1"/>
    </xf>
    <xf numFmtId="0" fontId="8" fillId="0" borderId="5" xfId="1" applyFont="1" applyFill="1" applyBorder="1" applyAlignment="1">
      <alignment horizontal="center" vertical="center" wrapText="1"/>
    </xf>
    <xf numFmtId="0" fontId="8" fillId="0" borderId="3" xfId="1" applyFont="1" applyBorder="1" applyAlignment="1">
      <alignment horizontal="center" vertical="center"/>
    </xf>
    <xf numFmtId="0" fontId="8" fillId="0" borderId="4" xfId="1" applyFont="1" applyBorder="1" applyAlignment="1">
      <alignment horizontal="center" vertical="center"/>
    </xf>
    <xf numFmtId="0" fontId="8" fillId="0" borderId="5" xfId="1" applyFont="1" applyBorder="1" applyAlignment="1">
      <alignment horizontal="center" vertical="center"/>
    </xf>
    <xf numFmtId="0" fontId="7" fillId="0" borderId="5" xfId="0" applyFont="1" applyFill="1" applyBorder="1" applyAlignment="1">
      <alignment horizontal="center" vertical="center" wrapText="1"/>
    </xf>
    <xf numFmtId="0" fontId="7" fillId="0" borderId="2" xfId="0" applyFont="1" applyBorder="1" applyAlignment="1">
      <alignment vertical="top" wrapText="1"/>
    </xf>
  </cellXfs>
  <cellStyles count="24">
    <cellStyle name="TableStyleLight1" xfId="23"/>
    <cellStyle name="Гиперссылка 2" xfId="2"/>
    <cellStyle name="Обычный" xfId="0" builtinId="0"/>
    <cellStyle name="Обычный 10 25" xfId="3"/>
    <cellStyle name="Обычный 2" xfId="4"/>
    <cellStyle name="Обычный 2 2" xfId="5"/>
    <cellStyle name="Обычный 2 2 2" xfId="6"/>
    <cellStyle name="Обычный 2 3" xfId="7"/>
    <cellStyle name="Обычный 2 4" xfId="8"/>
    <cellStyle name="Обычный 3" xfId="9"/>
    <cellStyle name="Обычный 3 2" xfId="10"/>
    <cellStyle name="Обычный 3 3" xfId="11"/>
    <cellStyle name="Обычный 4" xfId="12"/>
    <cellStyle name="Обычный 5" xfId="1"/>
    <cellStyle name="Обычный 6" xfId="13"/>
    <cellStyle name="Обычный 6 2" xfId="14"/>
    <cellStyle name="Обычный 7" xfId="15"/>
    <cellStyle name="Обычный 8 6" xfId="16"/>
    <cellStyle name="Финансовый" xfId="22" builtinId="3"/>
    <cellStyle name="Финансовый 2" xfId="17"/>
    <cellStyle name="Финансовый 3" xfId="18"/>
    <cellStyle name="Финансовый 4" xfId="19"/>
    <cellStyle name="Финансовый 5" xfId="20"/>
    <cellStyle name="Финансовый 6" xfId="2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calcChain" Target="calcChain.xml"/><Relationship Id="rId2" Type="http://schemas.openxmlformats.org/officeDocument/2006/relationships/externalLink" Target="externalLinks/externalLink1.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5" Type="http://schemas.openxmlformats.org/officeDocument/2006/relationships/styles" Target="styles.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1089;&#1087;&#1080;&#1082;&#1077;&#1088;\&#1040;&#1087;&#1090;&#1077;&#1082;&#1072;_&#1045;&#1089;&#1084;&#1091;&#1088;&#1072;&#1090;&#1086;&#1074;&#1072;%20&#1052;&#1072;&#1081;&#1075;&#1091;&#1083;%20&#1058;&#1086;&#1083;&#1077;&#1091;&#1093;&#1072;&#1085;&#1086;&#1074;&#1085;&#1072;\Documents%20and%20Settings\user\Local%20Settings\Temporary%20Internet%20Files\Content.IE5\1IE4OPAM\&#1086;&#1087;&#1083;&#1072;&#1090;&#1072;%20&#1087;&#1086;%20&#1074;&#1077;&#1088;&#1089;&#1080;&#1080;%20&#1042;&#1046;.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Plan\c\&#1052;&#1086;&#1080;%20&#1076;&#1086;&#1082;&#1091;&#1084;&#1077;&#1085;&#1090;&#1099;\&#1045;%20&#1070;\&#1055;&#1083;&#1072;&#1085;&#1099;\&#1041;&#1102;&#1076;&#1078;&#1077;&#1090;%202003\&#1045;%20&#1070;\&#1087;&#1088;&#1086;&#1073;&#107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Rahimzhanov\&#1044;&#1086;&#1082;&#1091;&#1084;&#1077;&#1085;&#1090;&#1099;\Documents%20and%20Settings\NRahimzhanov\&#1052;&#1086;&#1080;%20&#1076;&#1086;&#1082;&#1091;&#1084;&#1077;&#1085;&#1090;&#1099;\&#1053;&#1077;%20&#1103;%20&#1072;&#1074;&#1090;&#1086;&#1088;\&#1048;&#1088;&#1072;\&#1050;&#1072;&#1089;&#1089;&#1072;97_2003_.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1084;&#1086;&#1080;%20&#1076;&#1086;&#1082;&#1091;&#1084;&#1077;&#1085;&#1090;&#1099;\2014%20&#1075;&#1086;&#1076;\&#1041;&#1102;&#1076;&#1078;&#1077;&#1090;%20&#1085;&#1072;%202015-2017\&#1057;&#1082;&#1088;&#1080;&#1085;&#1080;&#1085;&#1075;&#1080;%20&#1085;&#1072;%202015-2017%20&#1075;\Users\&#1040;&#1085;&#1072;&#1088;&#1073;&#1072;&#1081;\Documents\NetSpeakerphone\Received%20Files\&#1040;&#1088;&#1080;&#1103;\Documents%20and%20Settings\Loner\&#1056;&#1072;&#1073;&#1086;&#1095;&#1080;&#1081;%20&#1089;&#1090;&#1086;&#1083;\&#1040;&#1081;&#1075;&#1091;&#1083;\&#1064;&#1072;&#1073;&#1083;&#1086;&#1085;%20&#1043;&#1079;&#1054;&#1044;&#1056;&#106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1089;&#1087;&#1080;&#1082;&#1077;&#1088;\&#1040;&#1087;&#1090;&#1077;&#1082;&#1072;_&#1045;&#1089;&#1084;&#1091;&#1088;&#1072;&#1090;&#1086;&#1074;&#1072;%20&#1052;&#1072;&#1081;&#1075;&#1091;&#1083;%20&#1058;&#1086;&#1083;&#1077;&#1091;&#1093;&#1072;&#1085;&#1086;&#1074;&#1085;&#1072;\Documents%20and%20Settings\User\Local%20Settings\Temporary%20Internet%20Files\Content.IE5\YQR3TON3\&#1092;&#1086;&#1088;&#1084;&#1080;&#1088;&#1086;&#1074;&#1072;&#1085;&#1080;&#1077;%2012-14\5.05.11\&#1087;&#1088;&#1080;%2090\&#1087;&#1088;&#1080;%209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tfs\enbek\Users\inet_808\Desktop\04012013\Users\MAKANO~1\AppData\Local\Temp\Rar$DI09.014\&#1089;&#1085;&#1080;&#1078;&#1077;&#1085;&#1080;&#1077;%20&#1087;&#1077;&#1085;&#1089;&#1080;&#1086;&#1085;&#1085;&#1086;&#1075;&#1086;%20&#1074;&#1086;&#1079;&#1088;%20&#1085;&#1072;%2027_04_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lmt40\&#1044;&#1083;&#1103;%20&#1086;&#1073;&#1084;&#1077;&#1085;&#1072;\&#1044;&#1083;&#1103;%20&#1086;&#1073;&#1084;&#1077;&#1085;&#1072;\&#1082;%205.04.2008\&#1086;&#1073;&#1083;&#1072;&#1089;&#1090;&#1080;\&#1040;&#1082;&#1084;&#1086;&#1083;&#1080;&#1085;&#1089;&#1082;&#1072;&#1103;%20&#1086;&#1073;&#1083;\&#1042;%20&#1052;&#1080;&#1085;&#1058;&#1088;&#1091;&#1076;_2\&#1057;&#1042;&#1054;&#1044;%202009_&#1072;&#1087;&#1087;&#1072;&#1088;&#1072;&#109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bmen\&#1044;&#1060;\Documents%20and%20Settings\1\&#1056;&#1072;&#1073;&#1086;&#1095;&#1080;&#1081;%20&#1089;&#1090;&#1086;&#1083;\&#1043;&#1072;&#1083;&#1080;&#1094;&#1082;&#1086;&#1077;%20&#1073;&#1102;&#1076;&#1078;&#1077;&#1090;\&#1073;&#1102;&#1076;&#1078;&#1077;&#1090;%202008%20&#1075;&#1072;&#1083;&#1080;&#1094;&#1082;&#1086;&#107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Alfiya\Revenue%20Report\Xls\Monitor99_03%20Adjusted%20for%20S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1084;&#1086;&#1080;%20&#1076;&#1086;&#1082;&#1091;&#1084;&#1077;&#1085;&#1090;&#1099;\2014%20&#1075;&#1086;&#1076;\&#1041;&#1102;&#1076;&#1078;&#1077;&#1090;%20&#1085;&#1072;%202015-2017\&#1057;&#1082;&#1088;&#1080;&#1085;&#1080;&#1085;&#1075;&#1080;%20&#1085;&#1072;%202015-2017%20&#1075;\&#1054;&#1088;&#1075;&#1072;&#1085;&#1080;&#1079;&#1072;&#1094;&#1080;&#1080;%202012-2014%20&#1075;&#1075;\&#1057;&#1074;&#1086;&#1076;%20008\&#1041;&#1047;%202012-2014%20&#1057;&#1055;&#1048;&#1044;%20&#1091;&#1090;&#1074;&#1077;&#1088;&#1078;&#1076;&#1077;&#1085;&#1085;&#1072;&#11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Documents%20and%20Settings\Ainur\&#1056;&#1072;&#1073;&#1086;&#1095;&#1080;&#1081;%20&#1089;&#1090;&#1086;&#1083;\byxgalter\&#1064;&#1072;&#1073;&#1083;&#1086;&#1085;%20&#1087;&#1083;&#1072;&#1085;&#1072;%202010_.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rahimzhanov\SharedDocs\Documents%20and%20Settings\NRahimzhanov\&#1052;&#1086;&#1080;%20&#1076;&#1086;&#1082;&#1091;&#1084;&#1077;&#1085;&#1090;&#1099;\&#1053;&#1077;%20&#1103;%20&#1072;&#1074;&#1090;&#1086;&#1088;\&#1048;&#1088;&#1072;\&#1050;&#1072;&#1089;&#1089;&#1072;97_2003_.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3"/>
      <sheetName val="оплата по версии ВЖ"/>
      <sheetName val="#REF"/>
    </sheetNames>
    <definedNames>
      <definedName name="__________prt1" refersTo="#ССЫЛКА!"/>
      <definedName name="__________prt2" refersTo="#ССЫЛКА!"/>
      <definedName name="__________prt3" refersTo="#ССЫЛКА!"/>
      <definedName name="__________prt4" refersTo="#ССЫЛКА!"/>
      <definedName name="__________prt5" refersTo="#ССЫЛКА!"/>
      <definedName name="__________prt6" refersTo="#ССЫЛКА!"/>
      <definedName name="__________prt7" refersTo="#ССЫЛКА!"/>
      <definedName name="__________prt8" refersTo="#ССЫЛКА!"/>
      <definedName name="_________prt1" refersTo="#ССЫЛКА!"/>
      <definedName name="_________prt2" refersTo="#ССЫЛКА!"/>
      <definedName name="_________prt3" refersTo="#ССЫЛКА!"/>
      <definedName name="_________prt4" refersTo="#ССЫЛКА!"/>
      <definedName name="_________prt5" refersTo="#ССЫЛКА!"/>
      <definedName name="_________prt6" refersTo="#ССЫЛКА!"/>
      <definedName name="_________prt7" refersTo="#ССЫЛКА!"/>
      <definedName name="_________prt8" refersTo="#ССЫЛКА!"/>
      <definedName name="________prt1" refersTo="#ССЫЛКА!"/>
      <definedName name="________prt2" refersTo="#ССЫЛКА!"/>
      <definedName name="________prt3" refersTo="#ССЫЛКА!"/>
      <definedName name="________prt4" refersTo="#ССЫЛКА!"/>
      <definedName name="________prt5" refersTo="#ССЫЛКА!"/>
      <definedName name="________prt6" refersTo="#ССЫЛКА!"/>
      <definedName name="________prt7" refersTo="#ССЫЛКА!"/>
      <definedName name="________prt8" refersTo="#ССЫЛКА!"/>
      <definedName name="_______prt1" refersTo="#ССЫЛКА!"/>
      <definedName name="_______prt2" refersTo="#ССЫЛКА!"/>
      <definedName name="_______prt3" refersTo="#ССЫЛКА!"/>
      <definedName name="_______prt4" refersTo="#ССЫЛКА!"/>
      <definedName name="_______prt5" refersTo="#ССЫЛКА!"/>
      <definedName name="_______prt6" refersTo="#ССЫЛКА!"/>
      <definedName name="_______prt7" refersTo="#ССЫЛКА!"/>
      <definedName name="_______prt8" refersTo="#ССЫЛКА!"/>
      <definedName name="______prt1" refersTo="#ССЫЛКА!"/>
      <definedName name="______prt2" refersTo="#ССЫЛКА!"/>
      <definedName name="______prt3" refersTo="#ССЫЛКА!"/>
      <definedName name="______prt4" refersTo="#ССЫЛКА!"/>
      <definedName name="______prt5" refersTo="#ССЫЛКА!"/>
      <definedName name="______prt6" refersTo="#ССЫЛКА!"/>
      <definedName name="______prt7" refersTo="#ССЫЛКА!"/>
      <definedName name="______prt8" refersTo="#ССЫЛКА!"/>
    </defined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Анал ГРНЗ"/>
      <sheetName val="бланк"/>
      <sheetName val="для цехов"/>
      <sheetName val="проект"/>
      <sheetName val="проект (2)"/>
      <sheetName val="проект (3)"/>
      <sheetName val="свод"/>
      <sheetName val="свод (2)"/>
      <sheetName val="связь"/>
      <sheetName val="канцеляр"/>
      <sheetName val="План09-12"/>
      <sheetName val="Управ"/>
      <sheetName val="АУП"/>
      <sheetName val="Управ (2)"/>
      <sheetName val="ГБ"/>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Б"/>
      <sheetName val="ГБ(план+касса)"/>
      <sheetName val="РБ"/>
      <sheetName val="РБ(план+касса)"/>
      <sheetName val="ГБ_РБ(на 1 июля)"/>
      <sheetName val="МБ"/>
      <sheetName val="МБ(план+касса)"/>
      <sheetName val="Доля центр-ии"/>
      <sheetName val="Доля центр-ии (2)"/>
      <sheetName val="Прирост ГБ"/>
      <sheetName val="РБ (уточн 2003)"/>
      <sheetName val="РБ (уточн 2003) (тыс)"/>
      <sheetName val="поставка сравн13"/>
      <sheetName val="бланк"/>
    </sheetNames>
    <sheetDataSet>
      <sheetData sheetId="0" refreshError="1">
        <row r="43">
          <cell r="A43">
            <v>2</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лана 2011 год"/>
      <sheetName val="Фонд"/>
      <sheetName val="ФКРБ"/>
      <sheetName val="ЭКРБ"/>
      <sheetName val="Источник финансирования"/>
      <sheetName val="КПВЭД"/>
      <sheetName val="Способ закупки"/>
      <sheetName val="Вид предмета"/>
      <sheetName val="ОКЕИ"/>
      <sheetName val="Месяцы"/>
      <sheetName val="КАТО"/>
      <sheetName val="Год"/>
      <sheetName val="Тип пункта плана"/>
      <sheetName val="Служебный ФКРБ"/>
      <sheetName val="Лист1"/>
      <sheetName val="Лист2"/>
    </sheetNames>
    <sheetDataSet>
      <sheetData sheetId="0"/>
      <sheetData sheetId="1"/>
      <sheetData sheetId="2"/>
      <sheetData sheetId="3"/>
      <sheetData sheetId="4"/>
      <sheetData sheetId="5"/>
      <sheetData sheetId="6">
        <row r="1">
          <cell r="A1" t="str">
            <v>01 Конкурс</v>
          </cell>
        </row>
        <row r="2">
          <cell r="A2" t="str">
            <v>02 Конкурс посредством электронных закупок</v>
          </cell>
        </row>
        <row r="3">
          <cell r="A3" t="str">
            <v>03 Конкурс с применением двухэтапных процедур</v>
          </cell>
        </row>
        <row r="4">
          <cell r="A4" t="str">
            <v>04 Конкурс с применением двухэтапных процедур посредством электронных закупок</v>
          </cell>
        </row>
        <row r="5">
          <cell r="A5" t="str">
            <v>05 Запрос ценовых предложений посредством электронных закупок</v>
          </cell>
        </row>
        <row r="6">
          <cell r="A6" t="str">
            <v>06 Из одного источника</v>
          </cell>
        </row>
        <row r="7">
          <cell r="A7" t="str">
            <v>07 Из одного источника посредством электронных закупок</v>
          </cell>
        </row>
        <row r="8">
          <cell r="A8" t="str">
            <v xml:space="preserve">08 На организованных электронных торгах </v>
          </cell>
        </row>
        <row r="9">
          <cell r="A9" t="str">
            <v xml:space="preserve">09 Через открытые товарные биржи </v>
          </cell>
        </row>
        <row r="10">
          <cell r="A10" t="str">
            <v xml:space="preserve">10 Особый порядок </v>
          </cell>
        </row>
        <row r="11">
          <cell r="A11" t="str">
            <v>11 Специальный порядок</v>
          </cell>
        </row>
        <row r="12">
          <cell r="A12" t="str">
            <v>12 Без применения норм Закона (статья 4 Закона «О государственных закупках»)</v>
          </cell>
        </row>
        <row r="13">
          <cell r="A13" t="str">
            <v>13 Изменение договора (пп. 3) п. 2 ст. 39 Закона «О государственных закупках»)</v>
          </cell>
        </row>
        <row r="14">
          <cell r="A14" t="str">
            <v>14 Продление договора (п. 9 ст. 5 Закона «О государственных закупках»)</v>
          </cell>
        </row>
      </sheetData>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Ф 7%"/>
      <sheetName val="доходы"/>
      <sheetName val="рыжик"/>
      <sheetName val="123"/>
      <sheetName val="П 90"/>
      <sheetName val="НФ короткая"/>
      <sheetName val="при 90"/>
    </sheetNames>
    <definedNames>
      <definedName name="___prt1" refersTo="#ССЫЛКА!"/>
      <definedName name="___prt2" refersTo="#ССЫЛКА!"/>
      <definedName name="___prt3" refersTo="#ССЫЛКА!"/>
      <definedName name="___prt4" refersTo="#ССЫЛКА!"/>
      <definedName name="___prt5" refersTo="#ССЫЛКА!"/>
      <definedName name="___prt6" refersTo="#ССЫЛКА!"/>
      <definedName name="___prt7" refersTo="#ССЫЛКА!"/>
      <definedName name="___prt8" refersTo="#ССЫЛКА!"/>
    </definedNames>
    <sheetDataSet>
      <sheetData sheetId="0"/>
      <sheetData sheetId="1"/>
      <sheetData sheetId="2"/>
      <sheetData sheetId="3"/>
      <sheetData sheetId="4"/>
      <sheetData sheetId="5"/>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Commutations"/>
      <sheetName val="C изменн (2)"/>
      <sheetName val="на 12.10. на 5,1 млрд. (6 мес) "/>
      <sheetName val="м таблица дожития 2003"/>
      <sheetName val="Calculation"/>
      <sheetName val="ж табл дожития 2003"/>
    </sheetNames>
    <sheetDataSet>
      <sheetData sheetId="0" refreshError="1">
        <row r="2">
          <cell r="C2">
            <v>0</v>
          </cell>
        </row>
        <row r="7">
          <cell r="J7">
            <v>0</v>
          </cell>
          <cell r="K7">
            <v>10000000</v>
          </cell>
          <cell r="L7">
            <v>10000000</v>
          </cell>
        </row>
        <row r="8">
          <cell r="J8">
            <v>1</v>
          </cell>
          <cell r="K8">
            <v>9925632.7492134459</v>
          </cell>
          <cell r="L8">
            <v>9945710.3838826269</v>
          </cell>
        </row>
        <row r="9">
          <cell r="J9">
            <v>2</v>
          </cell>
          <cell r="K9">
            <v>9861679.0374081489</v>
          </cell>
          <cell r="L9">
            <v>9898939.5036394335</v>
          </cell>
        </row>
        <row r="10">
          <cell r="J10">
            <v>3</v>
          </cell>
          <cell r="K10">
            <v>9807934.3539986555</v>
          </cell>
          <cell r="L10">
            <v>9859578.5969153997</v>
          </cell>
        </row>
        <row r="11">
          <cell r="J11">
            <v>4</v>
          </cell>
          <cell r="K11">
            <v>9764226.1353661697</v>
          </cell>
          <cell r="L11">
            <v>9827535.6383749619</v>
          </cell>
        </row>
        <row r="12">
          <cell r="J12">
            <v>5</v>
          </cell>
          <cell r="K12">
            <v>9730412.8415534496</v>
          </cell>
          <cell r="L12">
            <v>9802734.9814694561</v>
          </cell>
        </row>
        <row r="13">
          <cell r="J13">
            <v>6</v>
          </cell>
          <cell r="K13">
            <v>9706383.1939263344</v>
          </cell>
          <cell r="L13">
            <v>9785117.0616324898</v>
          </cell>
        </row>
        <row r="14">
          <cell r="J14">
            <v>7</v>
          </cell>
          <cell r="K14">
            <v>9692055.5680608135</v>
          </cell>
          <cell r="L14">
            <v>9774638.1592762694</v>
          </cell>
        </row>
        <row r="15">
          <cell r="J15">
            <v>8</v>
          </cell>
          <cell r="K15">
            <v>9687377.5372367091</v>
          </cell>
          <cell r="L15">
            <v>9771270.2212747969</v>
          </cell>
        </row>
        <row r="16">
          <cell r="J16">
            <v>9</v>
          </cell>
          <cell r="K16">
            <v>9682591.570475826</v>
          </cell>
          <cell r="L16">
            <v>9767972.5655450635</v>
          </cell>
        </row>
        <row r="17">
          <cell r="J17">
            <v>10</v>
          </cell>
          <cell r="K17">
            <v>9677697.8287559208</v>
          </cell>
          <cell r="L17">
            <v>9764745.1212155595</v>
          </cell>
        </row>
        <row r="18">
          <cell r="J18">
            <v>11</v>
          </cell>
          <cell r="K18">
            <v>9672696.4766548667</v>
          </cell>
          <cell r="L18">
            <v>9761587.818929214</v>
          </cell>
        </row>
        <row r="19">
          <cell r="J19">
            <v>12</v>
          </cell>
          <cell r="K19">
            <v>9667587.6823414322</v>
          </cell>
          <cell r="L19">
            <v>9758500.5908409152</v>
          </cell>
        </row>
        <row r="20">
          <cell r="J20">
            <v>13</v>
          </cell>
          <cell r="K20">
            <v>9662371.6175658554</v>
          </cell>
          <cell r="L20">
            <v>9755483.3706150819</v>
          </cell>
        </row>
        <row r="21">
          <cell r="J21">
            <v>14</v>
          </cell>
          <cell r="K21">
            <v>9655084.6308221109</v>
          </cell>
          <cell r="L21">
            <v>9751805.5265207924</v>
          </cell>
        </row>
        <row r="22">
          <cell r="J22">
            <v>15</v>
          </cell>
          <cell r="K22">
            <v>9645730.9673218019</v>
          </cell>
          <cell r="L22">
            <v>9747467.7616330646</v>
          </cell>
        </row>
        <row r="23">
          <cell r="J23">
            <v>16</v>
          </cell>
          <cell r="K23">
            <v>9634316.200635314</v>
          </cell>
          <cell r="L23">
            <v>9742470.9130648188</v>
          </cell>
        </row>
        <row r="24">
          <cell r="J24">
            <v>17</v>
          </cell>
          <cell r="K24">
            <v>9620847.2271903157</v>
          </cell>
          <cell r="L24">
            <v>9736815.9516983591</v>
          </cell>
        </row>
        <row r="25">
          <cell r="J25">
            <v>18</v>
          </cell>
          <cell r="K25">
            <v>9605332.2593536675</v>
          </cell>
          <cell r="L25">
            <v>9730503.9818715863</v>
          </cell>
        </row>
        <row r="26">
          <cell r="J26">
            <v>19</v>
          </cell>
          <cell r="K26">
            <v>9586154.3698887825</v>
          </cell>
          <cell r="L26">
            <v>9723630.359537242</v>
          </cell>
        </row>
        <row r="27">
          <cell r="J27">
            <v>20</v>
          </cell>
          <cell r="K27">
            <v>9563334.1923703942</v>
          </cell>
          <cell r="L27">
            <v>9716196.2480739933</v>
          </cell>
        </row>
        <row r="28">
          <cell r="J28">
            <v>21</v>
          </cell>
          <cell r="K28">
            <v>9536896.5224390421</v>
          </cell>
          <cell r="L28">
            <v>9708202.9078690596</v>
          </cell>
        </row>
        <row r="29">
          <cell r="J29">
            <v>22</v>
          </cell>
          <cell r="K29">
            <v>9506870.2730082683</v>
          </cell>
          <cell r="L29">
            <v>9699651.6959622055</v>
          </cell>
        </row>
        <row r="30">
          <cell r="J30">
            <v>23</v>
          </cell>
          <cell r="K30">
            <v>9473288.4216399826</v>
          </cell>
          <cell r="L30">
            <v>9690544.0656618681</v>
          </cell>
        </row>
        <row r="31">
          <cell r="J31">
            <v>24</v>
          </cell>
          <cell r="K31">
            <v>9438816.8847701717</v>
          </cell>
          <cell r="L31">
            <v>9680798.5813767612</v>
          </cell>
        </row>
        <row r="32">
          <cell r="J32">
            <v>25</v>
          </cell>
          <cell r="K32">
            <v>9403466.143203821</v>
          </cell>
          <cell r="L32">
            <v>9670417.1421702486</v>
          </cell>
        </row>
        <row r="33">
          <cell r="J33">
            <v>26</v>
          </cell>
          <cell r="K33">
            <v>9367246.9214637317</v>
          </cell>
          <cell r="L33">
            <v>9659401.7725862674</v>
          </cell>
        </row>
        <row r="34">
          <cell r="J34">
            <v>27</v>
          </cell>
          <cell r="K34">
            <v>9330170.1823636703</v>
          </cell>
          <cell r="L34">
            <v>9647754.6219913159</v>
          </cell>
        </row>
        <row r="35">
          <cell r="J35">
            <v>28</v>
          </cell>
          <cell r="K35">
            <v>9292247.1214738712</v>
          </cell>
          <cell r="L35">
            <v>9635477.963875426</v>
          </cell>
        </row>
        <row r="36">
          <cell r="J36">
            <v>29</v>
          </cell>
          <cell r="K36">
            <v>9252108.243716808</v>
          </cell>
          <cell r="L36">
            <v>9622427.2040342912</v>
          </cell>
        </row>
        <row r="37">
          <cell r="J37">
            <v>30</v>
          </cell>
          <cell r="K37">
            <v>9209783.0300003309</v>
          </cell>
          <cell r="L37">
            <v>9608605.4667837303</v>
          </cell>
        </row>
        <row r="38">
          <cell r="J38">
            <v>31</v>
          </cell>
          <cell r="K38">
            <v>9165302.5142589994</v>
          </cell>
          <cell r="L38">
            <v>9594016.0620317999</v>
          </cell>
        </row>
        <row r="39">
          <cell r="J39">
            <v>32</v>
          </cell>
          <cell r="K39">
            <v>9118699.2454812992</v>
          </cell>
          <cell r="L39">
            <v>9578662.4839575067</v>
          </cell>
        </row>
        <row r="40">
          <cell r="J40">
            <v>33</v>
          </cell>
          <cell r="K40">
            <v>9070007.247959137</v>
          </cell>
          <cell r="L40">
            <v>9562548.4096156918</v>
          </cell>
        </row>
        <row r="41">
          <cell r="J41">
            <v>34</v>
          </cell>
          <cell r="K41">
            <v>9018497.9590072241</v>
          </cell>
          <cell r="L41">
            <v>9545516.4857309964</v>
          </cell>
        </row>
        <row r="42">
          <cell r="J42">
            <v>35</v>
          </cell>
          <cell r="K42">
            <v>8964221.3748121653</v>
          </cell>
          <cell r="L42">
            <v>9527571.6225344501</v>
          </cell>
        </row>
        <row r="43">
          <cell r="J43">
            <v>36</v>
          </cell>
          <cell r="K43">
            <v>8907230.0412775297</v>
          </cell>
          <cell r="L43">
            <v>9508718.9926429335</v>
          </cell>
        </row>
        <row r="44">
          <cell r="J44">
            <v>37</v>
          </cell>
          <cell r="K44">
            <v>8847578.9690972082</v>
          </cell>
          <cell r="L44">
            <v>9488964.028573161</v>
          </cell>
        </row>
        <row r="45">
          <cell r="J45">
            <v>38</v>
          </cell>
          <cell r="K45">
            <v>8785325.5451009665</v>
          </cell>
          <cell r="L45">
            <v>9468312.4201314375</v>
          </cell>
        </row>
        <row r="46">
          <cell r="J46">
            <v>39</v>
          </cell>
          <cell r="K46">
            <v>8718323.7114962768</v>
          </cell>
          <cell r="L46">
            <v>9445702.200691754</v>
          </cell>
        </row>
        <row r="47">
          <cell r="J47">
            <v>40</v>
          </cell>
          <cell r="K47">
            <v>8646685.9884733241</v>
          </cell>
          <cell r="L47">
            <v>9421147.2018797826</v>
          </cell>
        </row>
        <row r="48">
          <cell r="J48">
            <v>41</v>
          </cell>
          <cell r="K48">
            <v>8570532.3149315491</v>
          </cell>
          <cell r="L48">
            <v>9394662.4598023687</v>
          </cell>
        </row>
        <row r="49">
          <cell r="J49">
            <v>42</v>
          </cell>
          <cell r="K49">
            <v>8489989.7130551916</v>
          </cell>
          <cell r="L49">
            <v>9366264.1996991653</v>
          </cell>
        </row>
        <row r="50">
          <cell r="J50">
            <v>43</v>
          </cell>
          <cell r="K50">
            <v>8405191.9343407899</v>
          </cell>
          <cell r="L50">
            <v>9335969.8193695322</v>
          </cell>
        </row>
        <row r="51">
          <cell r="J51">
            <v>44</v>
          </cell>
          <cell r="K51">
            <v>8314733.9900093963</v>
          </cell>
          <cell r="L51">
            <v>9302964.773495201</v>
          </cell>
        </row>
        <row r="52">
          <cell r="J52">
            <v>45</v>
          </cell>
          <cell r="K52">
            <v>8218812.4749257173</v>
          </cell>
          <cell r="L52">
            <v>9267277.688087957</v>
          </cell>
        </row>
        <row r="53">
          <cell r="J53">
            <v>46</v>
          </cell>
          <cell r="K53">
            <v>8117634.7097164029</v>
          </cell>
          <cell r="L53">
            <v>9228939.5171801355</v>
          </cell>
        </row>
        <row r="54">
          <cell r="J54">
            <v>47</v>
          </cell>
          <cell r="K54">
            <v>8011417.9916283041</v>
          </cell>
          <cell r="L54">
            <v>9187983.4980457779</v>
          </cell>
        </row>
        <row r="55">
          <cell r="J55">
            <v>48</v>
          </cell>
          <cell r="K55">
            <v>7900388.8142506769</v>
          </cell>
          <cell r="L55">
            <v>9144445.1031321362</v>
          </cell>
        </row>
        <row r="56">
          <cell r="J56">
            <v>49</v>
          </cell>
          <cell r="K56">
            <v>7779035.5275822487</v>
          </cell>
          <cell r="L56">
            <v>9096146.4442917649</v>
          </cell>
        </row>
        <row r="57">
          <cell r="J57">
            <v>50</v>
          </cell>
          <cell r="K57">
            <v>7647865.6487232195</v>
          </cell>
          <cell r="L57">
            <v>9043162.5430335477</v>
          </cell>
        </row>
        <row r="58">
          <cell r="J58">
            <v>51</v>
          </cell>
          <cell r="K58">
            <v>7507423.8815448768</v>
          </cell>
          <cell r="L58">
            <v>8985575.6993833818</v>
          </cell>
        </row>
        <row r="59">
          <cell r="J59">
            <v>52</v>
          </cell>
          <cell r="K59">
            <v>7358288.3297174294</v>
          </cell>
          <cell r="L59">
            <v>8923475.2785972469</v>
          </cell>
        </row>
        <row r="60">
          <cell r="J60">
            <v>53</v>
          </cell>
          <cell r="K60">
            <v>7201066.5114632295</v>
          </cell>
          <cell r="L60">
            <v>8856957.4796984475</v>
          </cell>
        </row>
        <row r="61">
          <cell r="J61">
            <v>54</v>
          </cell>
          <cell r="K61">
            <v>7038410.2092323033</v>
          </cell>
          <cell r="L61">
            <v>8784810.6364796776</v>
          </cell>
        </row>
        <row r="62">
          <cell r="J62">
            <v>55</v>
          </cell>
          <cell r="K62">
            <v>6870832.8042364698</v>
          </cell>
          <cell r="L62">
            <v>8707176.4931796119</v>
          </cell>
        </row>
        <row r="63">
          <cell r="J63">
            <v>56</v>
          </cell>
          <cell r="K63">
            <v>6698854.7370894058</v>
          </cell>
          <cell r="L63">
            <v>8624207.1213988382</v>
          </cell>
        </row>
        <row r="64">
          <cell r="J64">
            <v>57</v>
          </cell>
          <cell r="K64">
            <v>6523000.8147684364</v>
          </cell>
          <cell r="L64">
            <v>8536064.4224665985</v>
          </cell>
        </row>
        <row r="65">
          <cell r="J65">
            <v>58</v>
          </cell>
          <cell r="K65">
            <v>6343797.5484569352</v>
          </cell>
          <cell r="L65">
            <v>8442919.5995290671</v>
          </cell>
        </row>
        <row r="66">
          <cell r="J66">
            <v>59</v>
          </cell>
          <cell r="K66">
            <v>6149189.9068010589</v>
          </cell>
          <cell r="L66">
            <v>8339706.9266045457</v>
          </cell>
        </row>
        <row r="67">
          <cell r="J67">
            <v>60</v>
          </cell>
          <cell r="K67">
            <v>5940848.2560863439</v>
          </cell>
          <cell r="L67">
            <v>8226807.2675624797</v>
          </cell>
        </row>
        <row r="68">
          <cell r="J68">
            <v>61</v>
          </cell>
          <cell r="K68">
            <v>5720529.0977987228</v>
          </cell>
          <cell r="L68">
            <v>8104635.4828298762</v>
          </cell>
        </row>
        <row r="69">
          <cell r="J69">
            <v>62</v>
          </cell>
          <cell r="K69">
            <v>5490050.188720813</v>
          </cell>
          <cell r="L69">
            <v>7973637.8798351809</v>
          </cell>
        </row>
        <row r="70">
          <cell r="J70">
            <v>63</v>
          </cell>
          <cell r="K70">
            <v>5251265.363134793</v>
          </cell>
          <cell r="L70">
            <v>7834289.4848476266</v>
          </cell>
        </row>
        <row r="71">
          <cell r="J71">
            <v>64</v>
          </cell>
          <cell r="K71">
            <v>5005547.3807501281</v>
          </cell>
          <cell r="L71">
            <v>7685276.1133805532</v>
          </cell>
        </row>
        <row r="72">
          <cell r="J72">
            <v>65</v>
          </cell>
          <cell r="K72">
            <v>4754818.5690671429</v>
          </cell>
          <cell r="L72">
            <v>7527226.9813568527</v>
          </cell>
        </row>
        <row r="73">
          <cell r="J73">
            <v>66</v>
          </cell>
          <cell r="K73">
            <v>4500967.2234337591</v>
          </cell>
          <cell r="L73">
            <v>7360802.1762826927</v>
          </cell>
        </row>
        <row r="74">
          <cell r="J74">
            <v>67</v>
          </cell>
          <cell r="K74">
            <v>4245824.176540372</v>
          </cell>
          <cell r="L74">
            <v>7186688.0396474525</v>
          </cell>
        </row>
        <row r="75">
          <cell r="J75">
            <v>68</v>
          </cell>
          <cell r="K75">
            <v>3991141.3345746547</v>
          </cell>
          <cell r="L75">
            <v>7005592.4272719305</v>
          </cell>
        </row>
        <row r="76">
          <cell r="J76">
            <v>69</v>
          </cell>
          <cell r="K76">
            <v>3734073.9129514238</v>
          </cell>
          <cell r="L76">
            <v>6804542.5323371831</v>
          </cell>
        </row>
        <row r="77">
          <cell r="J77">
            <v>70</v>
          </cell>
          <cell r="K77">
            <v>3477040.0928899609</v>
          </cell>
          <cell r="L77">
            <v>6585448.4178204909</v>
          </cell>
        </row>
        <row r="78">
          <cell r="J78">
            <v>71</v>
          </cell>
          <cell r="K78">
            <v>3222312.5565931122</v>
          </cell>
          <cell r="L78">
            <v>6350361.4650589721</v>
          </cell>
        </row>
        <row r="79">
          <cell r="J79">
            <v>72</v>
          </cell>
          <cell r="K79">
            <v>2971986.9867126076</v>
          </cell>
          <cell r="L79">
            <v>6101442.0955966935</v>
          </cell>
        </row>
        <row r="80">
          <cell r="J80">
            <v>73</v>
          </cell>
          <cell r="K80">
            <v>2727956.3716346053</v>
          </cell>
          <cell r="L80">
            <v>5840926.3983458849</v>
          </cell>
        </row>
        <row r="81">
          <cell r="J81">
            <v>74</v>
          </cell>
          <cell r="K81">
            <v>2486924.065567005</v>
          </cell>
          <cell r="L81">
            <v>5559454.3812291473</v>
          </cell>
        </row>
        <row r="82">
          <cell r="J82">
            <v>75</v>
          </cell>
          <cell r="K82">
            <v>2251654.9037533593</v>
          </cell>
          <cell r="L82">
            <v>5261012.63794275</v>
          </cell>
        </row>
        <row r="83">
          <cell r="J83">
            <v>76</v>
          </cell>
          <cell r="K83">
            <v>2024578.7084573375</v>
          </cell>
          <cell r="L83">
            <v>4949697.1494975826</v>
          </cell>
        </row>
        <row r="84">
          <cell r="J84">
            <v>77</v>
          </cell>
          <cell r="K84">
            <v>1807757.0892448055</v>
          </cell>
          <cell r="L84">
            <v>4629618.6295241015</v>
          </cell>
        </row>
        <row r="85">
          <cell r="J85">
            <v>78</v>
          </cell>
          <cell r="K85">
            <v>1602864.4687828948</v>
          </cell>
          <cell r="L85">
            <v>4304811.506512329</v>
          </cell>
        </row>
        <row r="86">
          <cell r="J86">
            <v>79</v>
          </cell>
          <cell r="K86">
            <v>1408155.2249640373</v>
          </cell>
          <cell r="L86">
            <v>3968340.2179073752</v>
          </cell>
        </row>
        <row r="87">
          <cell r="J87">
            <v>80</v>
          </cell>
          <cell r="K87">
            <v>1225643.0883213859</v>
          </cell>
          <cell r="L87">
            <v>3626408.7794694002</v>
          </cell>
        </row>
        <row r="88">
          <cell r="J88">
            <v>81</v>
          </cell>
          <cell r="K88">
            <v>1056815.8808813447</v>
          </cell>
          <cell r="L88">
            <v>3284917.0380444853</v>
          </cell>
        </row>
        <row r="89">
          <cell r="J89">
            <v>82</v>
          </cell>
          <cell r="K89">
            <v>902646.70927401795</v>
          </cell>
          <cell r="L89">
            <v>2949293.1416395642</v>
          </cell>
        </row>
        <row r="90">
          <cell r="J90">
            <v>83</v>
          </cell>
          <cell r="K90">
            <v>763624.82527696295</v>
          </cell>
          <cell r="L90">
            <v>2624356.638581702</v>
          </cell>
        </row>
        <row r="91">
          <cell r="J91">
            <v>84</v>
          </cell>
          <cell r="K91">
            <v>627250.91718252143</v>
          </cell>
          <cell r="L91">
            <v>2292267.3966994826</v>
          </cell>
        </row>
        <row r="92">
          <cell r="J92">
            <v>85</v>
          </cell>
          <cell r="K92">
            <v>499819.04483718617</v>
          </cell>
          <cell r="L92">
            <v>1964683.9641319774</v>
          </cell>
        </row>
        <row r="93">
          <cell r="J93">
            <v>86</v>
          </cell>
          <cell r="K93">
            <v>385994.71892991906</v>
          </cell>
          <cell r="L93">
            <v>1651759.1783513515</v>
          </cell>
        </row>
        <row r="94">
          <cell r="J94">
            <v>87</v>
          </cell>
          <cell r="K94">
            <v>288607.16437148774</v>
          </cell>
          <cell r="L94">
            <v>1361641.3776176926</v>
          </cell>
        </row>
        <row r="95">
          <cell r="J95">
            <v>88</v>
          </cell>
          <cell r="K95">
            <v>208699.18214081164</v>
          </cell>
          <cell r="L95">
            <v>1100194.6026853139</v>
          </cell>
        </row>
        <row r="96">
          <cell r="J96">
            <v>89</v>
          </cell>
          <cell r="K96">
            <v>150915.68749201368</v>
          </cell>
          <cell r="L96">
            <v>888947.84168181103</v>
          </cell>
        </row>
        <row r="97">
          <cell r="J97">
            <v>90</v>
          </cell>
          <cell r="K97">
            <v>109130.97261598382</v>
          </cell>
          <cell r="L97">
            <v>718262.26315052866</v>
          </cell>
        </row>
        <row r="98">
          <cell r="J98">
            <v>91</v>
          </cell>
          <cell r="K98">
            <v>78915.382370310937</v>
          </cell>
          <cell r="L98">
            <v>580349.77360435517</v>
          </cell>
        </row>
        <row r="99">
          <cell r="J99">
            <v>92</v>
          </cell>
          <cell r="K99">
            <v>57065.720440030731</v>
          </cell>
          <cell r="L99">
            <v>468917.66002753342</v>
          </cell>
        </row>
        <row r="100">
          <cell r="J100">
            <v>93</v>
          </cell>
          <cell r="K100">
            <v>41265.674086943036</v>
          </cell>
          <cell r="L100">
            <v>378881.46405240073</v>
          </cell>
        </row>
        <row r="101">
          <cell r="J101">
            <v>94</v>
          </cell>
          <cell r="K101">
            <v>29595.017717602521</v>
          </cell>
          <cell r="L101">
            <v>306132.98674667475</v>
          </cell>
        </row>
        <row r="102">
          <cell r="J102">
            <v>95</v>
          </cell>
          <cell r="K102">
            <v>20445.832455536533</v>
          </cell>
          <cell r="L102">
            <v>243708.89125623539</v>
          </cell>
        </row>
        <row r="103">
          <cell r="J103">
            <v>96</v>
          </cell>
          <cell r="K103">
            <v>13549.482785060238</v>
          </cell>
          <cell r="L103">
            <v>189488.9527394262</v>
          </cell>
        </row>
        <row r="104">
          <cell r="J104">
            <v>97</v>
          </cell>
          <cell r="K104">
            <v>8573.7691600911512</v>
          </cell>
          <cell r="L104">
            <v>143571.95167260477</v>
          </cell>
        </row>
        <row r="105">
          <cell r="J105">
            <v>98</v>
          </cell>
          <cell r="K105">
            <v>5154.1232674342382</v>
          </cell>
          <cell r="L105">
            <v>105745.78623241518</v>
          </cell>
        </row>
        <row r="106">
          <cell r="J106">
            <v>99</v>
          </cell>
          <cell r="K106">
            <v>2927.2158210090861</v>
          </cell>
          <cell r="L106">
            <v>75509.983822792594</v>
          </cell>
        </row>
        <row r="107">
          <cell r="J107">
            <v>100</v>
          </cell>
          <cell r="K107">
            <v>1561.4038327904182</v>
          </cell>
          <cell r="L107">
            <v>52123.889025089382</v>
          </cell>
        </row>
        <row r="108">
          <cell r="J108">
            <v>101</v>
          </cell>
          <cell r="K108">
            <v>777.18106249194136</v>
          </cell>
          <cell r="L108">
            <v>34673.037335011373</v>
          </cell>
        </row>
        <row r="109">
          <cell r="J109">
            <v>102</v>
          </cell>
          <cell r="K109">
            <v>358.52908226598913</v>
          </cell>
          <cell r="L109">
            <v>22151.168462478403</v>
          </cell>
        </row>
        <row r="110">
          <cell r="J110">
            <v>103</v>
          </cell>
          <cell r="K110">
            <v>152.00650816619677</v>
          </cell>
          <cell r="L110">
            <v>13541.096656284244</v>
          </cell>
        </row>
        <row r="111">
          <cell r="J111">
            <v>104</v>
          </cell>
          <cell r="K111">
            <v>58.874402317224622</v>
          </cell>
          <cell r="L111">
            <v>7885.3994006533185</v>
          </cell>
        </row>
        <row r="112">
          <cell r="J112">
            <v>105</v>
          </cell>
          <cell r="K112">
            <v>20.625535646232997</v>
          </cell>
          <cell r="L112">
            <v>4362.6470214608553</v>
          </cell>
        </row>
        <row r="113">
          <cell r="J113">
            <v>106</v>
          </cell>
          <cell r="K113">
            <v>6.4823112031017986</v>
          </cell>
          <cell r="L113">
            <v>2279.199887062673</v>
          </cell>
        </row>
        <row r="114">
          <cell r="J114">
            <v>107</v>
          </cell>
          <cell r="K114">
            <v>1.8150471368685031</v>
          </cell>
          <cell r="L114">
            <v>1119.7089670733512</v>
          </cell>
        </row>
        <row r="115">
          <cell r="J115">
            <v>108</v>
          </cell>
          <cell r="K115">
            <v>0.18150471368685026</v>
          </cell>
          <cell r="L115">
            <v>514.69265799628647</v>
          </cell>
        </row>
        <row r="116">
          <cell r="J116">
            <v>109</v>
          </cell>
          <cell r="K116">
            <v>1.8150471368685021E-2</v>
          </cell>
          <cell r="L116">
            <v>220.43483080490105</v>
          </cell>
        </row>
        <row r="117">
          <cell r="J117">
            <v>110</v>
          </cell>
          <cell r="K117">
            <v>1.8150471368685017E-3</v>
          </cell>
          <cell r="L117">
            <v>87.613504786015753</v>
          </cell>
        </row>
        <row r="118">
          <cell r="J118">
            <v>111</v>
          </cell>
          <cell r="K118">
            <v>1.8150471368685013E-4</v>
          </cell>
          <cell r="L118">
            <v>32.012626748736515</v>
          </cell>
        </row>
        <row r="119">
          <cell r="J119">
            <v>112</v>
          </cell>
          <cell r="K119">
            <v>1.8150471368685008E-5</v>
          </cell>
          <cell r="L119">
            <v>10.717270694142227</v>
          </cell>
        </row>
        <row r="120">
          <cell r="J120">
            <v>113</v>
          </cell>
          <cell r="K120">
            <v>1.8150471368685004E-6</v>
          </cell>
          <cell r="L120">
            <v>2.6793176735355568</v>
          </cell>
        </row>
      </sheetData>
      <sheetData sheetId="1" refreshError="1">
        <row r="3">
          <cell r="C3">
            <v>1</v>
          </cell>
        </row>
        <row r="8">
          <cell r="A8">
            <v>-3</v>
          </cell>
          <cell r="B8">
            <v>0</v>
          </cell>
          <cell r="C8">
            <v>0</v>
          </cell>
          <cell r="D8">
            <v>0</v>
          </cell>
          <cell r="E8">
            <v>0</v>
          </cell>
          <cell r="F8">
            <v>0</v>
          </cell>
          <cell r="G8">
            <v>0</v>
          </cell>
          <cell r="H8">
            <v>0</v>
          </cell>
          <cell r="I8">
            <v>0</v>
          </cell>
        </row>
        <row r="9">
          <cell r="A9">
            <v>-2</v>
          </cell>
          <cell r="B9">
            <v>0</v>
          </cell>
          <cell r="C9">
            <v>0</v>
          </cell>
          <cell r="D9">
            <v>0</v>
          </cell>
          <cell r="E9">
            <v>0</v>
          </cell>
          <cell r="F9">
            <v>0</v>
          </cell>
          <cell r="G9">
            <v>0</v>
          </cell>
          <cell r="H9">
            <v>0</v>
          </cell>
          <cell r="I9">
            <v>0</v>
          </cell>
        </row>
        <row r="10">
          <cell r="A10">
            <v>-1</v>
          </cell>
          <cell r="B10">
            <v>0</v>
          </cell>
          <cell r="C10">
            <v>0</v>
          </cell>
          <cell r="D10">
            <v>0</v>
          </cell>
          <cell r="E10">
            <v>0</v>
          </cell>
          <cell r="F10">
            <v>0</v>
          </cell>
          <cell r="G10">
            <v>0</v>
          </cell>
          <cell r="H10">
            <v>0</v>
          </cell>
          <cell r="I10">
            <v>0</v>
          </cell>
        </row>
        <row r="11">
          <cell r="A11">
            <v>0</v>
          </cell>
          <cell r="B11">
            <v>10000000</v>
          </cell>
          <cell r="C11">
            <v>10000000</v>
          </cell>
          <cell r="D11">
            <v>100000</v>
          </cell>
          <cell r="E11">
            <v>100000</v>
          </cell>
          <cell r="F11">
            <v>6091445.5414419854</v>
          </cell>
          <cell r="G11">
            <v>7223105.1372286314</v>
          </cell>
          <cell r="H11">
            <v>6041445.5414419854</v>
          </cell>
          <cell r="I11">
            <v>7173105.1372286314</v>
          </cell>
        </row>
        <row r="12">
          <cell r="A12">
            <v>1</v>
          </cell>
          <cell r="B12">
            <v>9925632.7492134459</v>
          </cell>
          <cell r="C12">
            <v>9945710.3838826269</v>
          </cell>
          <cell r="D12">
            <v>99256.327492134456</v>
          </cell>
          <cell r="E12">
            <v>99457.103838826268</v>
          </cell>
          <cell r="F12">
            <v>5991445.5414419854</v>
          </cell>
          <cell r="G12">
            <v>7123105.1372286314</v>
          </cell>
          <cell r="H12">
            <v>5941817.3776959181</v>
          </cell>
          <cell r="I12">
            <v>7073376.5853092186</v>
          </cell>
        </row>
        <row r="13">
          <cell r="A13">
            <v>2</v>
          </cell>
          <cell r="B13">
            <v>9861679.0374081489</v>
          </cell>
          <cell r="C13">
            <v>9898939.5036394335</v>
          </cell>
          <cell r="D13">
            <v>98616.790374081495</v>
          </cell>
          <cell r="E13">
            <v>98989.395036394344</v>
          </cell>
          <cell r="F13">
            <v>5892189.2139498508</v>
          </cell>
          <cell r="G13">
            <v>7023648.0333898049</v>
          </cell>
          <cell r="H13">
            <v>5842880.81876281</v>
          </cell>
          <cell r="I13">
            <v>6974153.335871608</v>
          </cell>
        </row>
        <row r="14">
          <cell r="A14">
            <v>3</v>
          </cell>
          <cell r="B14">
            <v>9807934.3539986555</v>
          </cell>
          <cell r="C14">
            <v>9859578.5969153997</v>
          </cell>
          <cell r="D14">
            <v>98079.343539986556</v>
          </cell>
          <cell r="E14">
            <v>98595.785969153992</v>
          </cell>
          <cell r="F14">
            <v>5793572.4235757692</v>
          </cell>
          <cell r="G14">
            <v>6924658.6383534102</v>
          </cell>
          <cell r="H14">
            <v>5744532.7518057758</v>
          </cell>
          <cell r="I14">
            <v>6875360.7453688327</v>
          </cell>
        </row>
        <row r="15">
          <cell r="A15">
            <v>4</v>
          </cell>
          <cell r="B15">
            <v>9764226.1353661697</v>
          </cell>
          <cell r="C15">
            <v>9827535.6383749619</v>
          </cell>
          <cell r="D15">
            <v>97642.261353661699</v>
          </cell>
          <cell r="E15">
            <v>98275.356383749619</v>
          </cell>
          <cell r="F15">
            <v>5695493.0800357824</v>
          </cell>
          <cell r="G15">
            <v>6826062.8523842562</v>
          </cell>
          <cell r="H15">
            <v>5646671.9493589513</v>
          </cell>
          <cell r="I15">
            <v>6776925.1741923811</v>
          </cell>
        </row>
        <row r="16">
          <cell r="A16">
            <v>5</v>
          </cell>
          <cell r="B16">
            <v>9730412.8415534496</v>
          </cell>
          <cell r="C16">
            <v>9802734.9814694561</v>
          </cell>
          <cell r="D16">
            <v>97304.128415534491</v>
          </cell>
          <cell r="E16">
            <v>98027.349814694564</v>
          </cell>
          <cell r="F16">
            <v>5597850.8186821211</v>
          </cell>
          <cell r="G16">
            <v>6727787.4960005069</v>
          </cell>
          <cell r="H16">
            <v>5549198.754474354</v>
          </cell>
          <cell r="I16">
            <v>6678773.8210931597</v>
          </cell>
        </row>
        <row r="17">
          <cell r="A17">
            <v>6</v>
          </cell>
          <cell r="B17">
            <v>9706383.1939263344</v>
          </cell>
          <cell r="C17">
            <v>9785117.0616324898</v>
          </cell>
          <cell r="D17">
            <v>97063.831939263342</v>
          </cell>
          <cell r="E17">
            <v>97851.170616324904</v>
          </cell>
          <cell r="F17">
            <v>5500546.6902665868</v>
          </cell>
          <cell r="G17">
            <v>6629760.1461858125</v>
          </cell>
          <cell r="H17">
            <v>5452014.7742969552</v>
          </cell>
          <cell r="I17">
            <v>6580834.56087765</v>
          </cell>
        </row>
        <row r="18">
          <cell r="A18">
            <v>7</v>
          </cell>
          <cell r="B18">
            <v>9692055.5680608135</v>
          </cell>
          <cell r="C18">
            <v>9774638.1592762694</v>
          </cell>
          <cell r="D18">
            <v>96920.555680608129</v>
          </cell>
          <cell r="E18">
            <v>97746.3815927627</v>
          </cell>
          <cell r="F18">
            <v>5403482.8583273236</v>
          </cell>
          <cell r="G18">
            <v>6531908.9755694875</v>
          </cell>
          <cell r="H18">
            <v>5355022.5804870194</v>
          </cell>
          <cell r="I18">
            <v>6483035.7847731058</v>
          </cell>
        </row>
        <row r="19">
          <cell r="A19">
            <v>8</v>
          </cell>
          <cell r="B19">
            <v>9687377.5372367091</v>
          </cell>
          <cell r="C19">
            <v>9771270.2212747969</v>
          </cell>
          <cell r="D19">
            <v>96873.77537236709</v>
          </cell>
          <cell r="E19">
            <v>97712.702212747972</v>
          </cell>
          <cell r="F19">
            <v>5306562.3026467152</v>
          </cell>
          <cell r="G19">
            <v>6434162.5939767249</v>
          </cell>
          <cell r="H19">
            <v>5258125.4149605315</v>
          </cell>
          <cell r="I19">
            <v>6385306.2428703513</v>
          </cell>
        </row>
        <row r="20">
          <cell r="A20">
            <v>9</v>
          </cell>
          <cell r="B20">
            <v>9682591.570475826</v>
          </cell>
          <cell r="C20">
            <v>9767972.5655450635</v>
          </cell>
          <cell r="D20">
            <v>96825.915704758256</v>
          </cell>
          <cell r="E20">
            <v>97679.725655450631</v>
          </cell>
          <cell r="F20">
            <v>5209688.5272743478</v>
          </cell>
          <cell r="G20">
            <v>6336449.8917639768</v>
          </cell>
          <cell r="H20">
            <v>5161275.5694219684</v>
          </cell>
          <cell r="I20">
            <v>6287610.0289362511</v>
          </cell>
        </row>
        <row r="21">
          <cell r="A21">
            <v>10</v>
          </cell>
          <cell r="B21">
            <v>9677697.8287559208</v>
          </cell>
          <cell r="C21">
            <v>9764745.1212155595</v>
          </cell>
          <cell r="D21">
            <v>96776.978287559206</v>
          </cell>
          <cell r="E21">
            <v>97647.451212155604</v>
          </cell>
          <cell r="F21">
            <v>5112862.6115695899</v>
          </cell>
          <cell r="G21">
            <v>6238770.1661085263</v>
          </cell>
          <cell r="H21">
            <v>5064474.1224258104</v>
          </cell>
          <cell r="I21">
            <v>6189946.4405024489</v>
          </cell>
        </row>
        <row r="22">
          <cell r="A22">
            <v>11</v>
          </cell>
          <cell r="B22">
            <v>9672696.4766548667</v>
          </cell>
          <cell r="C22">
            <v>9761587.818929214</v>
          </cell>
          <cell r="D22">
            <v>96726.96476654867</v>
          </cell>
          <cell r="E22">
            <v>97615.87818929214</v>
          </cell>
          <cell r="F22">
            <v>5016085.6332820309</v>
          </cell>
          <cell r="G22">
            <v>6141122.7148963707</v>
          </cell>
          <cell r="H22">
            <v>4967722.1508987565</v>
          </cell>
          <cell r="I22">
            <v>6092314.7758017248</v>
          </cell>
        </row>
        <row r="23">
          <cell r="A23">
            <v>12</v>
          </cell>
          <cell r="B23">
            <v>9667587.6823414322</v>
          </cell>
          <cell r="C23">
            <v>9758500.5908409152</v>
          </cell>
          <cell r="D23">
            <v>96675.876823414321</v>
          </cell>
          <cell r="E23">
            <v>97585.005908409148</v>
          </cell>
          <cell r="F23">
            <v>4919358.668515482</v>
          </cell>
          <cell r="G23">
            <v>6043506.8367070789</v>
          </cell>
          <cell r="H23">
            <v>4871020.7301037749</v>
          </cell>
          <cell r="I23">
            <v>5994714.3337528743</v>
          </cell>
        </row>
        <row r="24">
          <cell r="A24">
            <v>13</v>
          </cell>
          <cell r="B24">
            <v>9662371.6175658554</v>
          </cell>
          <cell r="C24">
            <v>9755483.3706150819</v>
          </cell>
          <cell r="D24">
            <v>96623.716175658556</v>
          </cell>
          <cell r="E24">
            <v>97554.833706150821</v>
          </cell>
          <cell r="F24">
            <v>4822682.7916920679</v>
          </cell>
          <cell r="G24">
            <v>5945921.8307986697</v>
          </cell>
          <cell r="H24">
            <v>4774370.9336042386</v>
          </cell>
          <cell r="I24">
            <v>5897144.4139455939</v>
          </cell>
        </row>
        <row r="25">
          <cell r="A25">
            <v>14</v>
          </cell>
          <cell r="B25">
            <v>9655084.6308221109</v>
          </cell>
          <cell r="C25">
            <v>9751805.5265207924</v>
          </cell>
          <cell r="D25">
            <v>96550.846308221109</v>
          </cell>
          <cell r="E25">
            <v>97518.05526520792</v>
          </cell>
          <cell r="F25">
            <v>4726059.0755164092</v>
          </cell>
          <cell r="G25">
            <v>5848366.997092519</v>
          </cell>
          <cell r="H25">
            <v>4677783.6523622982</v>
          </cell>
          <cell r="I25">
            <v>5799607.9694599146</v>
          </cell>
        </row>
        <row r="26">
          <cell r="A26">
            <v>15</v>
          </cell>
          <cell r="B26">
            <v>9645730.9673218019</v>
          </cell>
          <cell r="C26">
            <v>9747467.7616330646</v>
          </cell>
          <cell r="D26">
            <v>96457.309673218027</v>
          </cell>
          <cell r="E26">
            <v>97474.677616330649</v>
          </cell>
          <cell r="F26">
            <v>4629508.2292081881</v>
          </cell>
          <cell r="G26">
            <v>5750848.9418273112</v>
          </cell>
          <cell r="H26">
            <v>4581279.5743715791</v>
          </cell>
          <cell r="I26">
            <v>5702111.6030191462</v>
          </cell>
        </row>
        <row r="27">
          <cell r="A27">
            <v>16</v>
          </cell>
          <cell r="B27">
            <v>9634316.200635314</v>
          </cell>
          <cell r="C27">
            <v>9742470.9130648188</v>
          </cell>
          <cell r="D27">
            <v>96343.162006353145</v>
          </cell>
          <cell r="E27">
            <v>97424.709130648189</v>
          </cell>
          <cell r="F27">
            <v>4533050.9195349701</v>
          </cell>
          <cell r="G27">
            <v>5653374.2642109804</v>
          </cell>
          <cell r="H27">
            <v>4484879.3385317931</v>
          </cell>
          <cell r="I27">
            <v>5604661.9096456561</v>
          </cell>
        </row>
        <row r="28">
          <cell r="A28">
            <v>17</v>
          </cell>
          <cell r="B28">
            <v>9620847.2271903157</v>
          </cell>
          <cell r="C28">
            <v>9736815.9516983591</v>
          </cell>
          <cell r="D28">
            <v>96208.472271903156</v>
          </cell>
          <cell r="E28">
            <v>97368.159516983593</v>
          </cell>
          <cell r="F28">
            <v>4436707.757528617</v>
          </cell>
          <cell r="G28">
            <v>5555949.5550803319</v>
          </cell>
          <cell r="H28">
            <v>4388603.5213926658</v>
          </cell>
          <cell r="I28">
            <v>5507265.4753218405</v>
          </cell>
        </row>
        <row r="29">
          <cell r="A29">
            <v>18</v>
          </cell>
          <cell r="B29">
            <v>9605332.2593536675</v>
          </cell>
          <cell r="C29">
            <v>9730503.9818715863</v>
          </cell>
          <cell r="D29">
            <v>96053.322593536679</v>
          </cell>
          <cell r="E29">
            <v>97305.039818715872</v>
          </cell>
          <cell r="F29">
            <v>4340499.2852567136</v>
          </cell>
          <cell r="G29">
            <v>5458581.3955633482</v>
          </cell>
          <cell r="H29">
            <v>4292472.6239599455</v>
          </cell>
          <cell r="I29">
            <v>5409928.8756539905</v>
          </cell>
        </row>
        <row r="30">
          <cell r="A30">
            <v>19</v>
          </cell>
          <cell r="B30">
            <v>9586154.3698887825</v>
          </cell>
          <cell r="C30">
            <v>9723630.359537242</v>
          </cell>
          <cell r="D30">
            <v>95861.543698887821</v>
          </cell>
          <cell r="E30">
            <v>97236.303595372417</v>
          </cell>
          <cell r="F30">
            <v>4244445.9626631774</v>
          </cell>
          <cell r="G30">
            <v>5361276.355744632</v>
          </cell>
          <cell r="H30">
            <v>4196515.1908137333</v>
          </cell>
          <cell r="I30">
            <v>5312658.2039469462</v>
          </cell>
        </row>
        <row r="31">
          <cell r="A31">
            <v>20</v>
          </cell>
          <cell r="B31">
            <v>9563334.1923703942</v>
          </cell>
          <cell r="C31">
            <v>9716196.2480739933</v>
          </cell>
          <cell r="D31">
            <v>95633.341923703949</v>
          </cell>
          <cell r="E31">
            <v>97161.962480739938</v>
          </cell>
          <cell r="F31">
            <v>4148584.4189642896</v>
          </cell>
          <cell r="G31">
            <v>5264040.0521492595</v>
          </cell>
          <cell r="H31">
            <v>4100767.7480024374</v>
          </cell>
          <cell r="I31">
            <v>5215459.0709088892</v>
          </cell>
        </row>
        <row r="32">
          <cell r="A32">
            <v>21</v>
          </cell>
          <cell r="B32">
            <v>9536896.5224390421</v>
          </cell>
          <cell r="C32">
            <v>9708202.9078690596</v>
          </cell>
          <cell r="D32">
            <v>95368.965224390427</v>
          </cell>
          <cell r="E32">
            <v>97082.029078690597</v>
          </cell>
          <cell r="F32">
            <v>4052951.0770405857</v>
          </cell>
          <cell r="G32">
            <v>5166878.0896685198</v>
          </cell>
          <cell r="H32">
            <v>4005266.5944283903</v>
          </cell>
          <cell r="I32">
            <v>5118337.0751291746</v>
          </cell>
        </row>
        <row r="33">
          <cell r="A33">
            <v>22</v>
          </cell>
          <cell r="B33">
            <v>9506870.2730082683</v>
          </cell>
          <cell r="C33">
            <v>9699651.6959622055</v>
          </cell>
          <cell r="D33">
            <v>95068.702730082689</v>
          </cell>
          <cell r="E33">
            <v>96996.516959622051</v>
          </cell>
          <cell r="F33">
            <v>3957582.1118161953</v>
          </cell>
          <cell r="G33">
            <v>5069796.0605898295</v>
          </cell>
          <cell r="H33">
            <v>3910047.7604511539</v>
          </cell>
          <cell r="I33">
            <v>5021297.8021100182</v>
          </cell>
        </row>
        <row r="34">
          <cell r="A34">
            <v>23</v>
          </cell>
          <cell r="B34">
            <v>9473288.4216399826</v>
          </cell>
          <cell r="C34">
            <v>9690544.0656618681</v>
          </cell>
          <cell r="D34">
            <v>94732.884216399834</v>
          </cell>
          <cell r="E34">
            <v>96905.440656618681</v>
          </cell>
          <cell r="F34">
            <v>3862513.4090861124</v>
          </cell>
          <cell r="G34">
            <v>4972799.543630207</v>
          </cell>
          <cell r="H34">
            <v>3815146.9669779125</v>
          </cell>
          <cell r="I34">
            <v>4924346.8233018974</v>
          </cell>
        </row>
        <row r="35">
          <cell r="A35">
            <v>24</v>
          </cell>
          <cell r="B35">
            <v>9438816.8847701717</v>
          </cell>
          <cell r="C35">
            <v>9680798.5813767612</v>
          </cell>
          <cell r="D35">
            <v>94388.168847701716</v>
          </cell>
          <cell r="E35">
            <v>96807.98581376762</v>
          </cell>
          <cell r="F35">
            <v>3767780.5248697125</v>
          </cell>
          <cell r="G35">
            <v>4875894.1029735887</v>
          </cell>
          <cell r="H35">
            <v>3720586.4404458618</v>
          </cell>
          <cell r="I35">
            <v>4827490.1100667054</v>
          </cell>
        </row>
        <row r="36">
          <cell r="A36">
            <v>25</v>
          </cell>
          <cell r="B36">
            <v>9403466.143203821</v>
          </cell>
          <cell r="C36">
            <v>9670417.1421702486</v>
          </cell>
          <cell r="D36">
            <v>94034.661432038207</v>
          </cell>
          <cell r="E36">
            <v>96704.171421702486</v>
          </cell>
          <cell r="F36">
            <v>3673392.356022011</v>
          </cell>
          <cell r="G36">
            <v>4779086.1171598211</v>
          </cell>
          <cell r="H36">
            <v>3626375.025305992</v>
          </cell>
          <cell r="I36">
            <v>4730734.0314489696</v>
          </cell>
        </row>
        <row r="37">
          <cell r="A37">
            <v>26</v>
          </cell>
          <cell r="B37">
            <v>9367246.9214637317</v>
          </cell>
          <cell r="C37">
            <v>9659401.7725862674</v>
          </cell>
          <cell r="D37">
            <v>93672.469214637313</v>
          </cell>
          <cell r="E37">
            <v>96594.017725862679</v>
          </cell>
          <cell r="F37">
            <v>3579357.694589973</v>
          </cell>
          <cell r="G37">
            <v>4682381.9457381191</v>
          </cell>
          <cell r="H37">
            <v>3532521.4599826541</v>
          </cell>
          <cell r="I37">
            <v>4634084.9368751878</v>
          </cell>
        </row>
        <row r="38">
          <cell r="A38">
            <v>27</v>
          </cell>
          <cell r="B38">
            <v>9330170.1823636703</v>
          </cell>
          <cell r="C38">
            <v>9647754.6219913159</v>
          </cell>
          <cell r="D38">
            <v>93301.7018236367</v>
          </cell>
          <cell r="E38">
            <v>96477.546219913158</v>
          </cell>
          <cell r="F38">
            <v>3485685.2253753357</v>
          </cell>
          <cell r="G38">
            <v>4585787.9280122565</v>
          </cell>
          <cell r="H38">
            <v>3439034.3744635172</v>
          </cell>
          <cell r="I38">
            <v>4537549.1549022999</v>
          </cell>
        </row>
        <row r="39">
          <cell r="A39">
            <v>28</v>
          </cell>
          <cell r="B39">
            <v>9292247.1214738712</v>
          </cell>
          <cell r="C39">
            <v>9635477.963875426</v>
          </cell>
          <cell r="D39">
            <v>92922.471214738718</v>
          </cell>
          <cell r="E39">
            <v>96354.779638754262</v>
          </cell>
          <cell r="F39">
            <v>3392383.5235516988</v>
          </cell>
          <cell r="G39">
            <v>4489310.3817923432</v>
          </cell>
          <cell r="H39">
            <v>3345922.2879443294</v>
          </cell>
          <cell r="I39">
            <v>4441132.9919729661</v>
          </cell>
        </row>
        <row r="40">
          <cell r="A40">
            <v>29</v>
          </cell>
          <cell r="B40">
            <v>9252108.243716808</v>
          </cell>
          <cell r="C40">
            <v>9622427.2040342912</v>
          </cell>
          <cell r="D40">
            <v>92521.082437168079</v>
          </cell>
          <cell r="E40">
            <v>96224.272040342912</v>
          </cell>
          <cell r="F40">
            <v>3299461.0523369601</v>
          </cell>
          <cell r="G40">
            <v>4392955.602153589</v>
          </cell>
          <cell r="H40">
            <v>3253200.5111183762</v>
          </cell>
          <cell r="I40">
            <v>4344843.4661334176</v>
          </cell>
        </row>
        <row r="41">
          <cell r="A41">
            <v>30</v>
          </cell>
          <cell r="B41">
            <v>9209783.0300003309</v>
          </cell>
          <cell r="C41">
            <v>9608605.4667837303</v>
          </cell>
          <cell r="D41">
            <v>92097.830300003305</v>
          </cell>
          <cell r="E41">
            <v>96086.054667837307</v>
          </cell>
          <cell r="F41">
            <v>3206939.9698997922</v>
          </cell>
          <cell r="G41">
            <v>4296731.3301132461</v>
          </cell>
          <cell r="H41">
            <v>3160891.0547497906</v>
          </cell>
          <cell r="I41">
            <v>4248688.3027793271</v>
          </cell>
        </row>
        <row r="42">
          <cell r="A42">
            <v>31</v>
          </cell>
          <cell r="B42">
            <v>9165302.5142589994</v>
          </cell>
          <cell r="C42">
            <v>9594016.0620317999</v>
          </cell>
          <cell r="D42">
            <v>91653.025142589991</v>
          </cell>
          <cell r="E42">
            <v>95940.160620317998</v>
          </cell>
          <cell r="F42">
            <v>3114842.1395997889</v>
          </cell>
          <cell r="G42">
            <v>4200645.2754454091</v>
          </cell>
          <cell r="H42">
            <v>3069015.6270284941</v>
          </cell>
          <cell r="I42">
            <v>4152675.1951352502</v>
          </cell>
        </row>
        <row r="43">
          <cell r="A43">
            <v>32</v>
          </cell>
          <cell r="B43">
            <v>9118699.2454812992</v>
          </cell>
          <cell r="C43">
            <v>9578662.4839575067</v>
          </cell>
          <cell r="D43">
            <v>91186.992454812993</v>
          </cell>
          <cell r="E43">
            <v>95786.624839575074</v>
          </cell>
          <cell r="F43">
            <v>3023189.1144571989</v>
          </cell>
          <cell r="G43">
            <v>4104705.1148250913</v>
          </cell>
          <cell r="H43">
            <v>2977595.6182297925</v>
          </cell>
          <cell r="I43">
            <v>4056811.8024053038</v>
          </cell>
        </row>
        <row r="44">
          <cell r="A44">
            <v>33</v>
          </cell>
          <cell r="B44">
            <v>9070007.247959137</v>
          </cell>
          <cell r="C44">
            <v>9562548.4096156918</v>
          </cell>
          <cell r="D44">
            <v>90700.07247959137</v>
          </cell>
          <cell r="E44">
            <v>95625.484096156913</v>
          </cell>
          <cell r="F44">
            <v>2932002.122002386</v>
          </cell>
          <cell r="G44">
            <v>4008918.4899855163</v>
          </cell>
          <cell r="H44">
            <v>2886652.0857625902</v>
          </cell>
          <cell r="I44">
            <v>3961105.7479374376</v>
          </cell>
        </row>
        <row r="45">
          <cell r="A45">
            <v>34</v>
          </cell>
          <cell r="B45">
            <v>9018497.9590072241</v>
          </cell>
          <cell r="C45">
            <v>9545516.4857309964</v>
          </cell>
          <cell r="D45">
            <v>90184.979590072238</v>
          </cell>
          <cell r="E45">
            <v>95455.164857309966</v>
          </cell>
          <cell r="F45">
            <v>2841302.0495227948</v>
          </cell>
          <cell r="G45">
            <v>3913293.0058893594</v>
          </cell>
          <cell r="H45">
            <v>2796209.5597277586</v>
          </cell>
          <cell r="I45">
            <v>3865565.4234607043</v>
          </cell>
        </row>
        <row r="46">
          <cell r="A46">
            <v>35</v>
          </cell>
          <cell r="B46">
            <v>8964221.3748121653</v>
          </cell>
          <cell r="C46">
            <v>9527571.6225344501</v>
          </cell>
          <cell r="D46">
            <v>89642.213748121649</v>
          </cell>
          <cell r="E46">
            <v>95275.716225344499</v>
          </cell>
          <cell r="F46">
            <v>2751117.0699327225</v>
          </cell>
          <cell r="G46">
            <v>3817837.8410320496</v>
          </cell>
          <cell r="H46">
            <v>2706295.9630586617</v>
          </cell>
          <cell r="I46">
            <v>3770199.9829193773</v>
          </cell>
        </row>
        <row r="47">
          <cell r="A47">
            <v>36</v>
          </cell>
          <cell r="B47">
            <v>8907230.0412775297</v>
          </cell>
          <cell r="C47">
            <v>9508718.9926429335</v>
          </cell>
          <cell r="D47">
            <v>89072.300412775294</v>
          </cell>
          <cell r="E47">
            <v>95087.189926429332</v>
          </cell>
          <cell r="F47">
            <v>2661474.8561846009</v>
          </cell>
          <cell r="G47">
            <v>3722562.1248067049</v>
          </cell>
          <cell r="H47">
            <v>2616938.7059782133</v>
          </cell>
          <cell r="I47">
            <v>3675018.5298434901</v>
          </cell>
        </row>
        <row r="48">
          <cell r="A48">
            <v>37</v>
          </cell>
          <cell r="B48">
            <v>8847578.9690972082</v>
          </cell>
          <cell r="C48">
            <v>9488964.028573161</v>
          </cell>
          <cell r="D48">
            <v>88475.789690972088</v>
          </cell>
          <cell r="E48">
            <v>94889.640285731613</v>
          </cell>
          <cell r="F48">
            <v>2572402.5557718254</v>
          </cell>
          <cell r="G48">
            <v>3627474.9348802757</v>
          </cell>
          <cell r="H48">
            <v>2528164.6609263392</v>
          </cell>
          <cell r="I48">
            <v>3580030.1147374101</v>
          </cell>
        </row>
        <row r="49">
          <cell r="A49">
            <v>38</v>
          </cell>
          <cell r="B49">
            <v>8785325.5451009665</v>
          </cell>
          <cell r="C49">
            <v>9468312.4201314375</v>
          </cell>
          <cell r="D49">
            <v>87853.255451009667</v>
          </cell>
          <cell r="E49">
            <v>94683.124201314378</v>
          </cell>
          <cell r="F49">
            <v>2483926.7660808531</v>
          </cell>
          <cell r="G49">
            <v>3532585.294594544</v>
          </cell>
          <cell r="H49">
            <v>2440000.1383553483</v>
          </cell>
          <cell r="I49">
            <v>3485243.7324938867</v>
          </cell>
        </row>
        <row r="50">
          <cell r="A50">
            <v>39</v>
          </cell>
          <cell r="B50">
            <v>8718323.7114962768</v>
          </cell>
          <cell r="C50">
            <v>9445702.200691754</v>
          </cell>
          <cell r="D50">
            <v>87183.237114962772</v>
          </cell>
          <cell r="E50">
            <v>94457.022006917541</v>
          </cell>
          <cell r="F50">
            <v>2396073.5106298435</v>
          </cell>
          <cell r="G50">
            <v>3437902.1703932295</v>
          </cell>
          <cell r="H50">
            <v>2352481.8920723619</v>
          </cell>
          <cell r="I50">
            <v>3390673.6593897706</v>
          </cell>
        </row>
        <row r="51">
          <cell r="A51">
            <v>40</v>
          </cell>
          <cell r="B51">
            <v>8646685.9884733241</v>
          </cell>
          <cell r="C51">
            <v>9421147.2018797826</v>
          </cell>
          <cell r="D51">
            <v>86466.859884733247</v>
          </cell>
          <cell r="E51">
            <v>94211.472018797824</v>
          </cell>
          <cell r="F51">
            <v>2308890.2735148808</v>
          </cell>
          <cell r="G51">
            <v>3343445.1483863117</v>
          </cell>
          <cell r="H51">
            <v>2265656.8435725141</v>
          </cell>
          <cell r="I51">
            <v>3296339.4123769128</v>
          </cell>
        </row>
        <row r="52">
          <cell r="A52">
            <v>41</v>
          </cell>
          <cell r="B52">
            <v>8570532.3149315491</v>
          </cell>
          <cell r="C52">
            <v>9394662.4598023687</v>
          </cell>
          <cell r="D52">
            <v>85705.323149315489</v>
          </cell>
          <cell r="E52">
            <v>93946.624598023685</v>
          </cell>
          <cell r="F52">
            <v>2222423.4136301475</v>
          </cell>
          <cell r="G52">
            <v>3249233.6763675138</v>
          </cell>
          <cell r="H52">
            <v>2179570.7520554899</v>
          </cell>
          <cell r="I52">
            <v>3202260.3640685021</v>
          </cell>
        </row>
        <row r="53">
          <cell r="A53">
            <v>42</v>
          </cell>
          <cell r="B53">
            <v>8489989.7130551916</v>
          </cell>
          <cell r="C53">
            <v>9366264.1996991653</v>
          </cell>
          <cell r="D53">
            <v>84899.897130551923</v>
          </cell>
          <cell r="E53">
            <v>93662.641996991661</v>
          </cell>
          <cell r="F53">
            <v>2136718.0904808319</v>
          </cell>
          <cell r="G53">
            <v>3155287.0517694904</v>
          </cell>
          <cell r="H53">
            <v>2094268.141915556</v>
          </cell>
          <cell r="I53">
            <v>3108455.7307709944</v>
          </cell>
        </row>
        <row r="54">
          <cell r="A54">
            <v>43</v>
          </cell>
          <cell r="B54">
            <v>8405191.9343407899</v>
          </cell>
          <cell r="C54">
            <v>9335969.8193695322</v>
          </cell>
          <cell r="D54">
            <v>84051.919343407906</v>
          </cell>
          <cell r="E54">
            <v>93359.698193695323</v>
          </cell>
          <cell r="F54">
            <v>2051818.1933502799</v>
          </cell>
          <cell r="G54">
            <v>3061624.4097724985</v>
          </cell>
          <cell r="H54">
            <v>2009792.2336785761</v>
          </cell>
          <cell r="I54">
            <v>3014944.5606756508</v>
          </cell>
        </row>
        <row r="55">
          <cell r="A55">
            <v>44</v>
          </cell>
          <cell r="B55">
            <v>8314733.9900093963</v>
          </cell>
          <cell r="C55">
            <v>9302964.773495201</v>
          </cell>
          <cell r="D55">
            <v>83147.339900093968</v>
          </cell>
          <cell r="E55">
            <v>93029.647734952014</v>
          </cell>
          <cell r="F55">
            <v>1967766.274006872</v>
          </cell>
          <cell r="G55">
            <v>2968264.7115788031</v>
          </cell>
          <cell r="H55">
            <v>1926192.6040568249</v>
          </cell>
          <cell r="I55">
            <v>2921749.8877113271</v>
          </cell>
        </row>
        <row r="56">
          <cell r="A56">
            <v>45</v>
          </cell>
          <cell r="B56">
            <v>8218812.4749257173</v>
          </cell>
          <cell r="C56">
            <v>9267277.688087957</v>
          </cell>
          <cell r="D56">
            <v>82188.124749257171</v>
          </cell>
          <cell r="E56">
            <v>92672.776880879566</v>
          </cell>
          <cell r="F56">
            <v>1884618.9341067779</v>
          </cell>
          <cell r="G56">
            <v>2875235.063843851</v>
          </cell>
          <cell r="H56">
            <v>1843524.8717321493</v>
          </cell>
          <cell r="I56">
            <v>2828898.675403411</v>
          </cell>
        </row>
        <row r="57">
          <cell r="A57">
            <v>46</v>
          </cell>
          <cell r="B57">
            <v>8117634.7097164029</v>
          </cell>
          <cell r="C57">
            <v>9228939.5171801355</v>
          </cell>
          <cell r="D57">
            <v>81176.347097164034</v>
          </cell>
          <cell r="E57">
            <v>92289.395171801356</v>
          </cell>
          <cell r="F57">
            <v>1802430.8093575207</v>
          </cell>
          <cell r="G57">
            <v>2782562.2869629716</v>
          </cell>
          <cell r="H57">
            <v>1761842.6358089386</v>
          </cell>
          <cell r="I57">
            <v>2736417.5893770708</v>
          </cell>
        </row>
        <row r="58">
          <cell r="A58">
            <v>47</v>
          </cell>
          <cell r="B58">
            <v>8011417.9916283041</v>
          </cell>
          <cell r="C58">
            <v>9187983.4980457779</v>
          </cell>
          <cell r="D58">
            <v>80114.179916283043</v>
          </cell>
          <cell r="E58">
            <v>91879.834980457774</v>
          </cell>
          <cell r="F58">
            <v>1721254.4622603566</v>
          </cell>
          <cell r="G58">
            <v>2690272.89179117</v>
          </cell>
          <cell r="H58">
            <v>1681197.3723022151</v>
          </cell>
          <cell r="I58">
            <v>2644332.974300941</v>
          </cell>
        </row>
        <row r="59">
          <cell r="A59">
            <v>48</v>
          </cell>
          <cell r="B59">
            <v>7900388.8142506769</v>
          </cell>
          <cell r="C59">
            <v>9144445.1031321362</v>
          </cell>
          <cell r="D59">
            <v>79003.888142506767</v>
          </cell>
          <cell r="E59">
            <v>91444.451031321369</v>
          </cell>
          <cell r="F59">
            <v>1641140.2823440735</v>
          </cell>
          <cell r="G59">
            <v>2598393.0568107124</v>
          </cell>
          <cell r="H59">
            <v>1601638.3382728202</v>
          </cell>
          <cell r="I59">
            <v>2552670.8312950516</v>
          </cell>
        </row>
        <row r="60">
          <cell r="A60">
            <v>49</v>
          </cell>
          <cell r="B60">
            <v>7779035.5275822487</v>
          </cell>
          <cell r="C60">
            <v>9096146.4442917649</v>
          </cell>
          <cell r="D60">
            <v>77790.355275822483</v>
          </cell>
          <cell r="E60">
            <v>90961.464442917655</v>
          </cell>
          <cell r="F60">
            <v>1562136.3942015667</v>
          </cell>
          <cell r="G60">
            <v>2506948.6057793912</v>
          </cell>
          <cell r="H60">
            <v>1523241.2165636555</v>
          </cell>
          <cell r="I60">
            <v>2461467.8735579322</v>
          </cell>
        </row>
        <row r="61">
          <cell r="A61">
            <v>50</v>
          </cell>
          <cell r="B61">
            <v>7647865.6487232195</v>
          </cell>
          <cell r="C61">
            <v>9043162.5430335477</v>
          </cell>
          <cell r="D61">
            <v>76478.656487232191</v>
          </cell>
          <cell r="E61">
            <v>90431.62543033548</v>
          </cell>
          <cell r="F61">
            <v>1484346.0389257441</v>
          </cell>
          <cell r="G61">
            <v>2415987.1413364736</v>
          </cell>
          <cell r="H61">
            <v>1446106.7106821281</v>
          </cell>
          <cell r="I61">
            <v>2370771.328621306</v>
          </cell>
        </row>
        <row r="62">
          <cell r="A62">
            <v>51</v>
          </cell>
          <cell r="B62">
            <v>7507423.8815448768</v>
          </cell>
          <cell r="C62">
            <v>8985575.6993833818</v>
          </cell>
          <cell r="D62">
            <v>75074.238815448771</v>
          </cell>
          <cell r="E62">
            <v>89855.756993833813</v>
          </cell>
          <cell r="F62">
            <v>1407867.3824385121</v>
          </cell>
          <cell r="G62">
            <v>2325555.5159061383</v>
          </cell>
          <cell r="H62">
            <v>1370330.2630307877</v>
          </cell>
          <cell r="I62">
            <v>2280627.6374092214</v>
          </cell>
        </row>
        <row r="63">
          <cell r="A63">
            <v>52</v>
          </cell>
          <cell r="B63">
            <v>7358288.3297174294</v>
          </cell>
          <cell r="C63">
            <v>8923475.2785972469</v>
          </cell>
          <cell r="D63">
            <v>73582.883297174296</v>
          </cell>
          <cell r="E63">
            <v>89234.752785972465</v>
          </cell>
          <cell r="F63">
            <v>1332793.1436230633</v>
          </cell>
          <cell r="G63">
            <v>2235699.7589123044</v>
          </cell>
          <cell r="H63">
            <v>1296001.7019744762</v>
          </cell>
          <cell r="I63">
            <v>2191082.3825193183</v>
          </cell>
        </row>
        <row r="64">
          <cell r="A64">
            <v>53</v>
          </cell>
          <cell r="B64">
            <v>7201066.5114632295</v>
          </cell>
          <cell r="C64">
            <v>8856957.4796984475</v>
          </cell>
          <cell r="D64">
            <v>72010.665114632298</v>
          </cell>
          <cell r="E64">
            <v>88569.574796984482</v>
          </cell>
          <cell r="F64">
            <v>1259210.2603258891</v>
          </cell>
          <cell r="G64">
            <v>2146465.0061263321</v>
          </cell>
          <cell r="H64">
            <v>1223204.9277685729</v>
          </cell>
          <cell r="I64">
            <v>2102180.2187278396</v>
          </cell>
        </row>
        <row r="65">
          <cell r="A65">
            <v>54</v>
          </cell>
          <cell r="B65">
            <v>7038410.2092323033</v>
          </cell>
          <cell r="C65">
            <v>8784810.6364796776</v>
          </cell>
          <cell r="D65">
            <v>70384.102092323039</v>
          </cell>
          <cell r="E65">
            <v>87848.106364796782</v>
          </cell>
          <cell r="F65">
            <v>1187199.5952112568</v>
          </cell>
          <cell r="G65">
            <v>2057895.4313293477</v>
          </cell>
          <cell r="H65">
            <v>1152007.5441650953</v>
          </cell>
          <cell r="I65">
            <v>2013971.3781469492</v>
          </cell>
        </row>
        <row r="66">
          <cell r="A66">
            <v>55</v>
          </cell>
          <cell r="B66">
            <v>6870832.8042364698</v>
          </cell>
          <cell r="C66">
            <v>8707176.4931796119</v>
          </cell>
          <cell r="D66">
            <v>68708.328042364694</v>
          </cell>
          <cell r="E66">
            <v>87071.764931796119</v>
          </cell>
          <cell r="F66">
            <v>1116815.4931189336</v>
          </cell>
          <cell r="G66">
            <v>1970047.3249645508</v>
          </cell>
          <cell r="H66">
            <v>1082461.3290977513</v>
          </cell>
          <cell r="I66">
            <v>1926511.4424986527</v>
          </cell>
        </row>
        <row r="67">
          <cell r="A67">
            <v>56</v>
          </cell>
          <cell r="B67">
            <v>6698854.7370894058</v>
          </cell>
          <cell r="C67">
            <v>8624207.1213988382</v>
          </cell>
          <cell r="D67">
            <v>66988.547370894055</v>
          </cell>
          <cell r="E67">
            <v>86242.071213988384</v>
          </cell>
          <cell r="F67">
            <v>1048107.165076569</v>
          </cell>
          <cell r="G67">
            <v>1882975.5600327547</v>
          </cell>
          <cell r="H67">
            <v>1014612.8913911219</v>
          </cell>
          <cell r="I67">
            <v>1839854.5244257604</v>
          </cell>
        </row>
        <row r="68">
          <cell r="A68">
            <v>57</v>
          </cell>
          <cell r="B68">
            <v>6523000.8147684364</v>
          </cell>
          <cell r="C68">
            <v>8536064.4224665985</v>
          </cell>
          <cell r="D68">
            <v>65230.008147684362</v>
          </cell>
          <cell r="E68">
            <v>85360.644224665986</v>
          </cell>
          <cell r="F68">
            <v>981118.61770567496</v>
          </cell>
          <cell r="G68">
            <v>1796733.4888187663</v>
          </cell>
          <cell r="H68">
            <v>948503.61363183276</v>
          </cell>
          <cell r="I68">
            <v>1754053.1667064333</v>
          </cell>
        </row>
        <row r="69">
          <cell r="A69">
            <v>58</v>
          </cell>
          <cell r="B69">
            <v>6343797.5484569352</v>
          </cell>
          <cell r="C69">
            <v>8442919.5995290671</v>
          </cell>
          <cell r="D69">
            <v>63437.975484569353</v>
          </cell>
          <cell r="E69">
            <v>84429.195995290676</v>
          </cell>
          <cell r="F69">
            <v>915888.60955799057</v>
          </cell>
          <cell r="G69">
            <v>1711372.8445941003</v>
          </cell>
          <cell r="H69">
            <v>884169.6218157059</v>
          </cell>
          <cell r="I69">
            <v>1669158.2465964549</v>
          </cell>
        </row>
        <row r="70">
          <cell r="A70">
            <v>59</v>
          </cell>
          <cell r="B70">
            <v>6149189.9068010589</v>
          </cell>
          <cell r="C70">
            <v>8339706.9266045457</v>
          </cell>
          <cell r="D70">
            <v>61491.899068010593</v>
          </cell>
          <cell r="E70">
            <v>83397.069266045452</v>
          </cell>
          <cell r="F70">
            <v>852450.63407342124</v>
          </cell>
          <cell r="G70">
            <v>1626943.6485988095</v>
          </cell>
          <cell r="H70">
            <v>821704.68453941599</v>
          </cell>
          <cell r="I70">
            <v>1585245.1139657868</v>
          </cell>
        </row>
        <row r="71">
          <cell r="A71">
            <v>60</v>
          </cell>
          <cell r="B71">
            <v>5940848.2560863439</v>
          </cell>
          <cell r="C71">
            <v>8226807.2675624797</v>
          </cell>
          <cell r="D71">
            <v>59408.482560863442</v>
          </cell>
          <cell r="E71">
            <v>82268.072675624804</v>
          </cell>
          <cell r="F71">
            <v>790958.73500541062</v>
          </cell>
          <cell r="G71">
            <v>1543546.579332764</v>
          </cell>
          <cell r="H71">
            <v>761254.49372497888</v>
          </cell>
          <cell r="I71">
            <v>1502412.5429949516</v>
          </cell>
        </row>
        <row r="72">
          <cell r="A72">
            <v>61</v>
          </cell>
          <cell r="B72">
            <v>5720529.0977987228</v>
          </cell>
          <cell r="C72">
            <v>8104635.4828298762</v>
          </cell>
          <cell r="D72">
            <v>57205.290977987228</v>
          </cell>
          <cell r="E72">
            <v>81046.354828298761</v>
          </cell>
          <cell r="F72">
            <v>731550.25244454714</v>
          </cell>
          <cell r="G72">
            <v>1461278.5066571392</v>
          </cell>
          <cell r="H72">
            <v>702947.60695555352</v>
          </cell>
          <cell r="I72">
            <v>1420755.3292429899</v>
          </cell>
        </row>
        <row r="73">
          <cell r="A73">
            <v>62</v>
          </cell>
          <cell r="B73">
            <v>5490050.188720813</v>
          </cell>
          <cell r="C73">
            <v>7973637.8798351809</v>
          </cell>
          <cell r="D73">
            <v>54900.501887208135</v>
          </cell>
          <cell r="E73">
            <v>79736.378798351812</v>
          </cell>
          <cell r="F73">
            <v>674344.96146655991</v>
          </cell>
          <cell r="G73">
            <v>1380232.1518288404</v>
          </cell>
          <cell r="H73">
            <v>646894.71052295587</v>
          </cell>
          <cell r="I73">
            <v>1340363.9624296646</v>
          </cell>
        </row>
        <row r="74">
          <cell r="A74">
            <v>63</v>
          </cell>
          <cell r="B74">
            <v>5251265.363134793</v>
          </cell>
          <cell r="C74">
            <v>7834289.4848476266</v>
          </cell>
          <cell r="D74">
            <v>52512.65363134793</v>
          </cell>
          <cell r="E74">
            <v>78342.894848476266</v>
          </cell>
          <cell r="F74">
            <v>619444.45957935182</v>
          </cell>
          <cell r="G74">
            <v>1300495.7730304885</v>
          </cell>
          <cell r="H74">
            <v>593188.13276367786</v>
          </cell>
          <cell r="I74">
            <v>1261324.3256062504</v>
          </cell>
        </row>
        <row r="75">
          <cell r="A75">
            <v>64</v>
          </cell>
          <cell r="B75">
            <v>5005547.3807501281</v>
          </cell>
          <cell r="C75">
            <v>7685276.1133805532</v>
          </cell>
          <cell r="D75">
            <v>50055.473807501279</v>
          </cell>
          <cell r="E75">
            <v>76852.761133805529</v>
          </cell>
          <cell r="F75">
            <v>566931.80594800389</v>
          </cell>
          <cell r="G75">
            <v>1222152.8781820124</v>
          </cell>
          <cell r="H75">
            <v>541904.06904425321</v>
          </cell>
          <cell r="I75">
            <v>1183726.4976151097</v>
          </cell>
        </row>
        <row r="76">
          <cell r="A76">
            <v>65</v>
          </cell>
          <cell r="B76">
            <v>4754818.5690671429</v>
          </cell>
          <cell r="C76">
            <v>7527226.9813568527</v>
          </cell>
          <cell r="D76">
            <v>47548.185690671431</v>
          </cell>
          <cell r="E76">
            <v>75272.269813568535</v>
          </cell>
          <cell r="F76">
            <v>516876.33214050264</v>
          </cell>
          <cell r="G76">
            <v>1145300.1170482067</v>
          </cell>
          <cell r="H76">
            <v>493102.23929516692</v>
          </cell>
          <cell r="I76">
            <v>1107663.9821414226</v>
          </cell>
        </row>
        <row r="77">
          <cell r="A77">
            <v>66</v>
          </cell>
          <cell r="B77">
            <v>4500967.2234337591</v>
          </cell>
          <cell r="C77">
            <v>7360802.1762826927</v>
          </cell>
          <cell r="D77">
            <v>45009.672234337595</v>
          </cell>
          <cell r="E77">
            <v>73608.021762826931</v>
          </cell>
          <cell r="F77">
            <v>469328.1464498312</v>
          </cell>
          <cell r="G77">
            <v>1070027.8472346382</v>
          </cell>
          <cell r="H77">
            <v>446823.31033266243</v>
          </cell>
          <cell r="I77">
            <v>1033223.8363532247</v>
          </cell>
        </row>
        <row r="78">
          <cell r="A78">
            <v>67</v>
          </cell>
          <cell r="B78">
            <v>4245824.176540372</v>
          </cell>
          <cell r="C78">
            <v>7186688.0396474525</v>
          </cell>
          <cell r="D78">
            <v>42458.24176540372</v>
          </cell>
          <cell r="E78">
            <v>71866.880396474531</v>
          </cell>
          <cell r="F78">
            <v>424318.4742154936</v>
          </cell>
          <cell r="G78">
            <v>996419.82547181135</v>
          </cell>
          <cell r="H78">
            <v>403089.35333279171</v>
          </cell>
          <cell r="I78">
            <v>960486.38527357404</v>
          </cell>
        </row>
        <row r="79">
          <cell r="A79">
            <v>68</v>
          </cell>
          <cell r="B79">
            <v>3991141.3345746547</v>
          </cell>
          <cell r="C79">
            <v>7005592.4272719305</v>
          </cell>
          <cell r="D79">
            <v>39911.41334574655</v>
          </cell>
          <cell r="E79">
            <v>70055.924272719305</v>
          </cell>
          <cell r="F79">
            <v>381860.23245008988</v>
          </cell>
          <cell r="G79">
            <v>924552.94507533684</v>
          </cell>
          <cell r="H79">
            <v>361904.52577721659</v>
          </cell>
          <cell r="I79">
            <v>889524.98293897719</v>
          </cell>
        </row>
        <row r="80">
          <cell r="A80">
            <v>69</v>
          </cell>
          <cell r="B80">
            <v>3734073.9129514238</v>
          </cell>
          <cell r="C80">
            <v>6804542.5323371831</v>
          </cell>
          <cell r="D80">
            <v>37340.739129514237</v>
          </cell>
          <cell r="E80">
            <v>68045.425323371834</v>
          </cell>
          <cell r="F80">
            <v>341948.81910434336</v>
          </cell>
          <cell r="G80">
            <v>854497.02080261754</v>
          </cell>
          <cell r="H80">
            <v>323278.44953958626</v>
          </cell>
          <cell r="I80">
            <v>820474.30814093165</v>
          </cell>
        </row>
        <row r="81">
          <cell r="A81">
            <v>70</v>
          </cell>
          <cell r="B81">
            <v>3477040.0928899609</v>
          </cell>
          <cell r="C81">
            <v>6585448.4178204909</v>
          </cell>
          <cell r="D81">
            <v>34770.400928899609</v>
          </cell>
          <cell r="E81">
            <v>65854.484178204904</v>
          </cell>
          <cell r="F81">
            <v>304608.0799748291</v>
          </cell>
          <cell r="G81">
            <v>786451.59547924576</v>
          </cell>
          <cell r="H81">
            <v>287222.87951037928</v>
          </cell>
          <cell r="I81">
            <v>753524.35339014325</v>
          </cell>
        </row>
        <row r="82">
          <cell r="A82">
            <v>71</v>
          </cell>
          <cell r="B82">
            <v>3222312.5565931122</v>
          </cell>
          <cell r="C82">
            <v>6350361.4650589721</v>
          </cell>
          <cell r="D82">
            <v>32223.125565931121</v>
          </cell>
          <cell r="E82">
            <v>63503.61465058972</v>
          </cell>
          <cell r="F82">
            <v>269837.67904592952</v>
          </cell>
          <cell r="G82">
            <v>720597.11130104086</v>
          </cell>
          <cell r="H82">
            <v>253726.11626296394</v>
          </cell>
          <cell r="I82">
            <v>688845.30397574604</v>
          </cell>
        </row>
        <row r="83">
          <cell r="A83">
            <v>72</v>
          </cell>
          <cell r="B83">
            <v>2971986.9867126076</v>
          </cell>
          <cell r="C83">
            <v>6101442.0955966935</v>
          </cell>
          <cell r="D83">
            <v>29719.869867126075</v>
          </cell>
          <cell r="E83">
            <v>61014.420955966933</v>
          </cell>
          <cell r="F83">
            <v>237614.5534799984</v>
          </cell>
          <cell r="G83">
            <v>657093.4966504511</v>
          </cell>
          <cell r="H83">
            <v>222754.61854643538</v>
          </cell>
          <cell r="I83">
            <v>626586.28617246763</v>
          </cell>
        </row>
        <row r="84">
          <cell r="A84">
            <v>73</v>
          </cell>
          <cell r="B84">
            <v>2727956.3716346053</v>
          </cell>
          <cell r="C84">
            <v>5840926.3983458849</v>
          </cell>
          <cell r="D84">
            <v>27279.563716346052</v>
          </cell>
          <cell r="E84">
            <v>58409.263983458848</v>
          </cell>
          <cell r="F84">
            <v>207894.68361287232</v>
          </cell>
          <cell r="G84">
            <v>596079.07569448417</v>
          </cell>
          <cell r="H84">
            <v>194254.9017546993</v>
          </cell>
          <cell r="I84">
            <v>566874.4437027548</v>
          </cell>
        </row>
        <row r="85">
          <cell r="A85">
            <v>74</v>
          </cell>
          <cell r="B85">
            <v>2486924.065567005</v>
          </cell>
          <cell r="C85">
            <v>5559454.3812291473</v>
          </cell>
          <cell r="D85">
            <v>24869.240655670052</v>
          </cell>
          <cell r="E85">
            <v>55594.543812291471</v>
          </cell>
          <cell r="F85">
            <v>180615.11989652627</v>
          </cell>
          <cell r="G85">
            <v>537669.81171102531</v>
          </cell>
          <cell r="H85">
            <v>168180.49956869124</v>
          </cell>
          <cell r="I85">
            <v>509872.53980487958</v>
          </cell>
        </row>
        <row r="86">
          <cell r="A86">
            <v>75</v>
          </cell>
          <cell r="B86">
            <v>2251654.9037533593</v>
          </cell>
          <cell r="C86">
            <v>5261012.63794275</v>
          </cell>
          <cell r="D86">
            <v>22516.549037533594</v>
          </cell>
          <cell r="E86">
            <v>52610.1263794275</v>
          </cell>
          <cell r="F86">
            <v>155745.87924085621</v>
          </cell>
          <cell r="G86">
            <v>482075.26789873379</v>
          </cell>
          <cell r="H86">
            <v>144487.60472208943</v>
          </cell>
          <cell r="I86">
            <v>455770.20470902004</v>
          </cell>
        </row>
        <row r="87">
          <cell r="A87">
            <v>76</v>
          </cell>
          <cell r="B87">
            <v>2024578.7084573375</v>
          </cell>
          <cell r="C87">
            <v>4949697.1494975826</v>
          </cell>
          <cell r="D87">
            <v>20245.787084573374</v>
          </cell>
          <cell r="E87">
            <v>49496.971494975827</v>
          </cell>
          <cell r="F87">
            <v>133229.33020332264</v>
          </cell>
          <cell r="G87">
            <v>429465.14151930629</v>
          </cell>
          <cell r="H87">
            <v>123106.43666103594</v>
          </cell>
          <cell r="I87">
            <v>404716.65577181836</v>
          </cell>
        </row>
        <row r="88">
          <cell r="A88">
            <v>77</v>
          </cell>
          <cell r="B88">
            <v>1807757.0892448055</v>
          </cell>
          <cell r="C88">
            <v>4629618.6295241015</v>
          </cell>
          <cell r="D88">
            <v>18077.570892448057</v>
          </cell>
          <cell r="E88">
            <v>46296.186295241016</v>
          </cell>
          <cell r="F88">
            <v>112983.54311874926</v>
          </cell>
          <cell r="G88">
            <v>379968.17002433044</v>
          </cell>
          <cell r="H88">
            <v>103944.75767252524</v>
          </cell>
          <cell r="I88">
            <v>356820.07687670994</v>
          </cell>
        </row>
        <row r="89">
          <cell r="A89">
            <v>78</v>
          </cell>
          <cell r="B89">
            <v>1602864.4687828948</v>
          </cell>
          <cell r="C89">
            <v>4304811.506512329</v>
          </cell>
          <cell r="D89">
            <v>16028.644687828948</v>
          </cell>
          <cell r="E89">
            <v>43048.115065123289</v>
          </cell>
          <cell r="F89">
            <v>94905.972226301208</v>
          </cell>
          <cell r="G89">
            <v>333671.98372908944</v>
          </cell>
          <cell r="H89">
            <v>86891.64988238673</v>
          </cell>
          <cell r="I89">
            <v>312147.92619652778</v>
          </cell>
        </row>
        <row r="90">
          <cell r="A90">
            <v>79</v>
          </cell>
          <cell r="B90">
            <v>1408155.2249640373</v>
          </cell>
          <cell r="C90">
            <v>3968340.2179073752</v>
          </cell>
          <cell r="D90">
            <v>14081.552249640374</v>
          </cell>
          <cell r="E90">
            <v>39683.402179073753</v>
          </cell>
          <cell r="F90">
            <v>78877.327538472266</v>
          </cell>
          <cell r="G90">
            <v>290623.86866396613</v>
          </cell>
          <cell r="H90">
            <v>71836.55141365208</v>
          </cell>
          <cell r="I90">
            <v>270782.16757442924</v>
          </cell>
        </row>
        <row r="91">
          <cell r="A91">
            <v>80</v>
          </cell>
          <cell r="B91">
            <v>1225643.0883213859</v>
          </cell>
          <cell r="C91">
            <v>3626408.7794694002</v>
          </cell>
          <cell r="D91">
            <v>12256.430883213859</v>
          </cell>
          <cell r="E91">
            <v>36264.087794694002</v>
          </cell>
          <cell r="F91">
            <v>64795.775288831894</v>
          </cell>
          <cell r="G91">
            <v>250940.46648489239</v>
          </cell>
          <cell r="H91">
            <v>58667.559847224962</v>
          </cell>
          <cell r="I91">
            <v>232808.42258754538</v>
          </cell>
        </row>
        <row r="92">
          <cell r="A92">
            <v>81</v>
          </cell>
          <cell r="B92">
            <v>1056815.8808813447</v>
          </cell>
          <cell r="C92">
            <v>3284917.0380444853</v>
          </cell>
          <cell r="D92">
            <v>10568.158808813447</v>
          </cell>
          <cell r="E92">
            <v>32849.170380444855</v>
          </cell>
          <cell r="F92">
            <v>52539.344405618031</v>
          </cell>
          <cell r="G92">
            <v>214676.37869019838</v>
          </cell>
          <cell r="H92">
            <v>47255.265001211308</v>
          </cell>
          <cell r="I92">
            <v>198251.79349997596</v>
          </cell>
        </row>
        <row r="93">
          <cell r="A93">
            <v>82</v>
          </cell>
          <cell r="B93">
            <v>902646.70927401795</v>
          </cell>
          <cell r="C93">
            <v>2949293.1416395642</v>
          </cell>
          <cell r="D93">
            <v>9026.4670927401803</v>
          </cell>
          <cell r="E93">
            <v>29492.931416395644</v>
          </cell>
          <cell r="F93">
            <v>41971.185596804586</v>
          </cell>
          <cell r="G93">
            <v>181827.20830975354</v>
          </cell>
          <cell r="H93">
            <v>37457.952050434498</v>
          </cell>
          <cell r="I93">
            <v>167080.74260155571</v>
          </cell>
        </row>
        <row r="94">
          <cell r="A94">
            <v>83</v>
          </cell>
          <cell r="B94">
            <v>763624.82527696295</v>
          </cell>
          <cell r="C94">
            <v>2624356.638581702</v>
          </cell>
          <cell r="D94">
            <v>7636.2482527696293</v>
          </cell>
          <cell r="E94">
            <v>26243.566385817019</v>
          </cell>
          <cell r="F94">
            <v>32944.718504064404</v>
          </cell>
          <cell r="G94">
            <v>152334.27689335789</v>
          </cell>
          <cell r="H94">
            <v>29126.59437767959</v>
          </cell>
          <cell r="I94">
            <v>139212.49370044938</v>
          </cell>
        </row>
        <row r="95">
          <cell r="A95">
            <v>84</v>
          </cell>
          <cell r="B95">
            <v>627250.91718252143</v>
          </cell>
          <cell r="C95">
            <v>2292267.3966994826</v>
          </cell>
          <cell r="D95">
            <v>6272.5091718252143</v>
          </cell>
          <cell r="E95">
            <v>22922.673966994826</v>
          </cell>
          <cell r="F95">
            <v>25308.470251294773</v>
          </cell>
          <cell r="G95">
            <v>126090.71050754088</v>
          </cell>
          <cell r="H95">
            <v>22172.215665382166</v>
          </cell>
          <cell r="I95">
            <v>114629.37352404346</v>
          </cell>
        </row>
        <row r="96">
          <cell r="A96">
            <v>85</v>
          </cell>
          <cell r="B96">
            <v>499819.04483718617</v>
          </cell>
          <cell r="C96">
            <v>1964683.9641319774</v>
          </cell>
          <cell r="D96">
            <v>4998.1904483718617</v>
          </cell>
          <cell r="E96">
            <v>19646.839641319773</v>
          </cell>
          <cell r="F96">
            <v>19035.961079469558</v>
          </cell>
          <cell r="G96">
            <v>103168.03654054605</v>
          </cell>
          <cell r="H96">
            <v>16536.865855283628</v>
          </cell>
          <cell r="I96">
            <v>93344.616719886166</v>
          </cell>
        </row>
        <row r="97">
          <cell r="A97">
            <v>86</v>
          </cell>
          <cell r="B97">
            <v>385994.71892991906</v>
          </cell>
          <cell r="C97">
            <v>1651759.1783513515</v>
          </cell>
          <cell r="D97">
            <v>3859.9471892991905</v>
          </cell>
          <cell r="E97">
            <v>16517.591783513515</v>
          </cell>
          <cell r="F97">
            <v>14037.770631097697</v>
          </cell>
          <cell r="G97">
            <v>83521.19689922627</v>
          </cell>
          <cell r="H97">
            <v>12107.797036448103</v>
          </cell>
          <cell r="I97">
            <v>75262.401007469511</v>
          </cell>
        </row>
        <row r="98">
          <cell r="A98">
            <v>87</v>
          </cell>
          <cell r="B98">
            <v>288607.16437148774</v>
          </cell>
          <cell r="C98">
            <v>1361641.3776176926</v>
          </cell>
          <cell r="D98">
            <v>2886.0716437148776</v>
          </cell>
          <cell r="E98">
            <v>13616.413776176925</v>
          </cell>
          <cell r="F98">
            <v>10177.823441798508</v>
          </cell>
          <cell r="G98">
            <v>67003.605115712751</v>
          </cell>
          <cell r="H98">
            <v>8734.7876199410694</v>
          </cell>
          <cell r="I98">
            <v>60195.39822762429</v>
          </cell>
        </row>
        <row r="99">
          <cell r="A99">
            <v>88</v>
          </cell>
          <cell r="B99">
            <v>208699.18214081164</v>
          </cell>
          <cell r="C99">
            <v>1100194.6026853139</v>
          </cell>
          <cell r="D99">
            <v>2086.9918214081163</v>
          </cell>
          <cell r="E99">
            <v>11001.946026853138</v>
          </cell>
          <cell r="F99">
            <v>7291.7517980836301</v>
          </cell>
          <cell r="G99">
            <v>53387.191339535828</v>
          </cell>
          <cell r="H99">
            <v>6248.2558873795715</v>
          </cell>
          <cell r="I99">
            <v>47886.218326109258</v>
          </cell>
        </row>
        <row r="100">
          <cell r="A100">
            <v>89</v>
          </cell>
          <cell r="B100">
            <v>150915.68749201368</v>
          </cell>
          <cell r="C100">
            <v>888947.84168181103</v>
          </cell>
          <cell r="D100">
            <v>1509.1568749201367</v>
          </cell>
          <cell r="E100">
            <v>8889.4784168181104</v>
          </cell>
          <cell r="F100">
            <v>5204.7599766755138</v>
          </cell>
          <cell r="G100">
            <v>42385.245312682688</v>
          </cell>
          <cell r="H100">
            <v>4450.1815392154458</v>
          </cell>
          <cell r="I100">
            <v>37940.506104273634</v>
          </cell>
        </row>
        <row r="101">
          <cell r="A101">
            <v>90</v>
          </cell>
          <cell r="B101">
            <v>109130.97261598382</v>
          </cell>
          <cell r="C101">
            <v>718262.26315052866</v>
          </cell>
          <cell r="D101">
            <v>1091.3097261598382</v>
          </cell>
          <cell r="E101">
            <v>7182.6226315052863</v>
          </cell>
          <cell r="F101">
            <v>3695.6031017553773</v>
          </cell>
          <cell r="G101">
            <v>33495.766895864574</v>
          </cell>
          <cell r="H101">
            <v>3149.948238675458</v>
          </cell>
          <cell r="I101">
            <v>29904.455580111931</v>
          </cell>
        </row>
        <row r="102">
          <cell r="A102">
            <v>91</v>
          </cell>
          <cell r="B102">
            <v>78915.382370310937</v>
          </cell>
          <cell r="C102">
            <v>580349.77360435517</v>
          </cell>
          <cell r="D102">
            <v>789.15382370310942</v>
          </cell>
          <cell r="E102">
            <v>5803.4977360435514</v>
          </cell>
          <cell r="F102">
            <v>2604.2933755955391</v>
          </cell>
          <cell r="G102">
            <v>26313.144264359289</v>
          </cell>
          <cell r="H102">
            <v>2209.7164637439846</v>
          </cell>
          <cell r="I102">
            <v>23411.395396337513</v>
          </cell>
        </row>
        <row r="103">
          <cell r="A103">
            <v>92</v>
          </cell>
          <cell r="B103">
            <v>57065.720440030731</v>
          </cell>
          <cell r="C103">
            <v>468917.66002753342</v>
          </cell>
          <cell r="D103">
            <v>570.65720440030736</v>
          </cell>
          <cell r="E103">
            <v>4689.1766002753347</v>
          </cell>
          <cell r="F103">
            <v>1815.1395518924298</v>
          </cell>
          <cell r="G103">
            <v>20509.646528315738</v>
          </cell>
          <cell r="H103">
            <v>1529.8109496922762</v>
          </cell>
          <cell r="I103">
            <v>18165.05822817807</v>
          </cell>
        </row>
        <row r="104">
          <cell r="A104">
            <v>93</v>
          </cell>
          <cell r="B104">
            <v>41265.674086943036</v>
          </cell>
          <cell r="C104">
            <v>378881.46405240073</v>
          </cell>
          <cell r="D104">
            <v>412.65674086943039</v>
          </cell>
          <cell r="E104">
            <v>3788.8146405240072</v>
          </cell>
          <cell r="F104">
            <v>1244.4823474921225</v>
          </cell>
          <cell r="G104">
            <v>15820.469928040404</v>
          </cell>
          <cell r="H104">
            <v>1038.1539770574072</v>
          </cell>
          <cell r="I104">
            <v>13926.0626077784</v>
          </cell>
        </row>
        <row r="105">
          <cell r="A105">
            <v>94</v>
          </cell>
          <cell r="B105">
            <v>29595.017717602521</v>
          </cell>
          <cell r="C105">
            <v>306132.98674667475</v>
          </cell>
          <cell r="D105">
            <v>295.95017717602519</v>
          </cell>
          <cell r="E105">
            <v>3061.3298674667476</v>
          </cell>
          <cell r="F105">
            <v>831.82560662269202</v>
          </cell>
          <cell r="G105">
            <v>12031.655287516396</v>
          </cell>
          <cell r="H105">
            <v>683.85051803467945</v>
          </cell>
          <cell r="I105">
            <v>10500.990353783021</v>
          </cell>
        </row>
        <row r="106">
          <cell r="A106">
            <v>95</v>
          </cell>
          <cell r="B106">
            <v>20445.832455536533</v>
          </cell>
          <cell r="C106">
            <v>243708.89125623539</v>
          </cell>
          <cell r="D106">
            <v>204.45832455536532</v>
          </cell>
          <cell r="E106">
            <v>2437.0889125623539</v>
          </cell>
          <cell r="F106">
            <v>535.87542944666689</v>
          </cell>
          <cell r="G106">
            <v>8970.3254200496485</v>
          </cell>
          <cell r="H106">
            <v>433.6462671689842</v>
          </cell>
          <cell r="I106">
            <v>7751.7809637684713</v>
          </cell>
        </row>
        <row r="107">
          <cell r="A107">
            <v>96</v>
          </cell>
          <cell r="B107">
            <v>13549.482785060238</v>
          </cell>
          <cell r="C107">
            <v>189488.9527394262</v>
          </cell>
          <cell r="D107">
            <v>135.49482785060238</v>
          </cell>
          <cell r="E107">
            <v>1894.8895273942619</v>
          </cell>
          <cell r="F107">
            <v>331.41710489130162</v>
          </cell>
          <cell r="G107">
            <v>6533.2365074872951</v>
          </cell>
          <cell r="H107">
            <v>263.66969096600042</v>
          </cell>
          <cell r="I107">
            <v>5585.7917437901642</v>
          </cell>
        </row>
        <row r="108">
          <cell r="A108">
            <v>97</v>
          </cell>
          <cell r="B108">
            <v>8573.7691600911512</v>
          </cell>
          <cell r="C108">
            <v>143571.95167260477</v>
          </cell>
          <cell r="D108">
            <v>85.737691600911518</v>
          </cell>
          <cell r="E108">
            <v>1435.7195167260477</v>
          </cell>
          <cell r="F108">
            <v>195.92227704069921</v>
          </cell>
          <cell r="G108">
            <v>4638.3469800930334</v>
          </cell>
          <cell r="H108">
            <v>153.05343124024347</v>
          </cell>
          <cell r="I108">
            <v>3920.4872217300094</v>
          </cell>
        </row>
        <row r="109">
          <cell r="A109">
            <v>98</v>
          </cell>
          <cell r="B109">
            <v>5154.1232674342382</v>
          </cell>
          <cell r="C109">
            <v>105745.78623241518</v>
          </cell>
          <cell r="D109">
            <v>51.541232674342382</v>
          </cell>
          <cell r="E109">
            <v>1057.4578623241518</v>
          </cell>
          <cell r="F109">
            <v>110.1845854397877</v>
          </cell>
          <cell r="G109">
            <v>3202.6274633669855</v>
          </cell>
          <cell r="H109">
            <v>84.413969102616505</v>
          </cell>
          <cell r="I109">
            <v>2673.8985322049093</v>
          </cell>
        </row>
        <row r="110">
          <cell r="A110">
            <v>99</v>
          </cell>
          <cell r="B110">
            <v>2927.2158210090861</v>
          </cell>
          <cell r="C110">
            <v>75509.983822792594</v>
          </cell>
          <cell r="D110">
            <v>29.272158210090861</v>
          </cell>
          <cell r="E110">
            <v>755.09983822792594</v>
          </cell>
          <cell r="F110">
            <v>58.643352765445314</v>
          </cell>
          <cell r="G110">
            <v>2145.1696010428336</v>
          </cell>
          <cell r="H110">
            <v>44.007273660399882</v>
          </cell>
          <cell r="I110">
            <v>1767.6196819288707</v>
          </cell>
        </row>
        <row r="111">
          <cell r="A111">
            <v>100</v>
          </cell>
          <cell r="B111">
            <v>1561.4038327904182</v>
          </cell>
          <cell r="C111">
            <v>52123.889025089382</v>
          </cell>
          <cell r="D111">
            <v>15.614038327904183</v>
          </cell>
          <cell r="E111">
            <v>521.23889025089386</v>
          </cell>
          <cell r="F111">
            <v>29.371194555354453</v>
          </cell>
          <cell r="G111">
            <v>1390.0697628149076</v>
          </cell>
          <cell r="H111">
            <v>21.564175391402362</v>
          </cell>
          <cell r="I111">
            <v>1129.4503176894607</v>
          </cell>
        </row>
        <row r="112">
          <cell r="A112">
            <v>101</v>
          </cell>
          <cell r="B112">
            <v>777.18106249194136</v>
          </cell>
          <cell r="C112">
            <v>34673.037335011373</v>
          </cell>
          <cell r="D112">
            <v>7.7718106249194134</v>
          </cell>
          <cell r="E112">
            <v>346.73037335011372</v>
          </cell>
          <cell r="F112">
            <v>13.75715622745027</v>
          </cell>
          <cell r="G112">
            <v>868.8308725640137</v>
          </cell>
          <cell r="H112">
            <v>9.8712509149905632</v>
          </cell>
          <cell r="I112">
            <v>695.46568588895684</v>
          </cell>
        </row>
        <row r="113">
          <cell r="A113">
            <v>102</v>
          </cell>
          <cell r="B113">
            <v>358.52908226598913</v>
          </cell>
          <cell r="C113">
            <v>22151.168462478403</v>
          </cell>
          <cell r="D113">
            <v>3.5852908226598914</v>
          </cell>
          <cell r="E113">
            <v>221.51168462478404</v>
          </cell>
          <cell r="F113">
            <v>5.985345602530856</v>
          </cell>
          <cell r="G113">
            <v>522.10049921389998</v>
          </cell>
          <cell r="H113">
            <v>4.1927001912009105</v>
          </cell>
          <cell r="I113">
            <v>411.34465690150796</v>
          </cell>
        </row>
        <row r="114">
          <cell r="A114">
            <v>103</v>
          </cell>
          <cell r="B114">
            <v>152.00650816619677</v>
          </cell>
          <cell r="C114">
            <v>13541.096656284244</v>
          </cell>
          <cell r="D114">
            <v>1.5200650816619676</v>
          </cell>
          <cell r="E114">
            <v>135.41096656284245</v>
          </cell>
          <cell r="F114">
            <v>2.4000547798709642</v>
          </cell>
          <cell r="G114">
            <v>300.58881458911594</v>
          </cell>
          <cell r="H114">
            <v>1.6400222390399803</v>
          </cell>
          <cell r="I114">
            <v>232.88333130769473</v>
          </cell>
        </row>
        <row r="115">
          <cell r="A115">
            <v>104</v>
          </cell>
          <cell r="B115">
            <v>58.874402317224622</v>
          </cell>
          <cell r="C115">
            <v>7885.3994006533185</v>
          </cell>
          <cell r="D115">
            <v>0.58874402317224628</v>
          </cell>
          <cell r="E115">
            <v>78.853994006533185</v>
          </cell>
          <cell r="F115">
            <v>0.87998969820899653</v>
          </cell>
          <cell r="G115">
            <v>165.17784802627352</v>
          </cell>
          <cell r="H115">
            <v>0.58561768662287339</v>
          </cell>
          <cell r="I115">
            <v>125.75085102300693</v>
          </cell>
        </row>
        <row r="116">
          <cell r="A116">
            <v>105</v>
          </cell>
          <cell r="B116">
            <v>20.625535646232997</v>
          </cell>
          <cell r="C116">
            <v>4362.6470214608553</v>
          </cell>
          <cell r="D116">
            <v>0.20625535646232998</v>
          </cell>
          <cell r="E116">
            <v>43.626470214608553</v>
          </cell>
          <cell r="F116">
            <v>0.29124567503675031</v>
          </cell>
          <cell r="G116">
            <v>86.323854019740338</v>
          </cell>
          <cell r="H116">
            <v>0.18811799680558533</v>
          </cell>
          <cell r="I116">
            <v>64.510618912436058</v>
          </cell>
        </row>
        <row r="117">
          <cell r="A117">
            <v>106</v>
          </cell>
          <cell r="B117">
            <v>6.4823112031017986</v>
          </cell>
          <cell r="C117">
            <v>2279.199887062673</v>
          </cell>
          <cell r="D117">
            <v>6.4823112031017982E-2</v>
          </cell>
          <cell r="E117">
            <v>22.791998870626731</v>
          </cell>
          <cell r="F117">
            <v>8.499031857442034E-2</v>
          </cell>
          <cell r="G117">
            <v>42.697383805131778</v>
          </cell>
          <cell r="H117">
            <v>5.2578762558911349E-2</v>
          </cell>
          <cell r="I117">
            <v>31.301384369818415</v>
          </cell>
        </row>
        <row r="118">
          <cell r="A118">
            <v>107</v>
          </cell>
          <cell r="B118">
            <v>1.8150471368685031</v>
          </cell>
          <cell r="C118">
            <v>1119.7089670733512</v>
          </cell>
          <cell r="D118">
            <v>1.8150471368685032E-2</v>
          </cell>
          <cell r="E118">
            <v>11.197089670733513</v>
          </cell>
          <cell r="F118">
            <v>2.0167206543402361E-2</v>
          </cell>
          <cell r="G118">
            <v>19.905384934505044</v>
          </cell>
          <cell r="H118">
            <v>1.1091970859059845E-2</v>
          </cell>
          <cell r="I118">
            <v>14.306840099138288</v>
          </cell>
        </row>
        <row r="119">
          <cell r="A119">
            <v>108</v>
          </cell>
          <cell r="B119">
            <v>0.18150471368685026</v>
          </cell>
          <cell r="C119">
            <v>514.69265799628647</v>
          </cell>
          <cell r="D119">
            <v>1.8150471368685026E-3</v>
          </cell>
          <cell r="E119">
            <v>5.146926579962865</v>
          </cell>
          <cell r="F119">
            <v>2.0167351747173304E-3</v>
          </cell>
          <cell r="G119">
            <v>8.7082952637715323</v>
          </cell>
          <cell r="H119">
            <v>1.109211606283079E-3</v>
          </cell>
          <cell r="I119">
            <v>6.1348319737900994</v>
          </cell>
        </row>
        <row r="120">
          <cell r="A120">
            <v>109</v>
          </cell>
          <cell r="B120">
            <v>1.8150471368685021E-2</v>
          </cell>
          <cell r="C120">
            <v>220.43483080490105</v>
          </cell>
          <cell r="D120">
            <v>1.8150471368685021E-4</v>
          </cell>
          <cell r="E120">
            <v>2.2043483080490107</v>
          </cell>
          <cell r="F120">
            <v>2.0168803784882794E-4</v>
          </cell>
          <cell r="G120">
            <v>3.5613686838086669</v>
          </cell>
          <cell r="H120">
            <v>1.1093568100540283E-4</v>
          </cell>
          <cell r="I120">
            <v>2.4591945297841615</v>
          </cell>
        </row>
        <row r="121">
          <cell r="A121">
            <v>110</v>
          </cell>
          <cell r="B121">
            <v>1.8150471368685017E-3</v>
          </cell>
          <cell r="C121">
            <v>87.613504786015753</v>
          </cell>
          <cell r="D121">
            <v>1.8150471368685018E-5</v>
          </cell>
          <cell r="E121">
            <v>0.8761350478601575</v>
          </cell>
          <cell r="F121">
            <v>2.0183324161977741E-5</v>
          </cell>
          <cell r="G121">
            <v>1.3570203757596562</v>
          </cell>
          <cell r="H121">
            <v>1.1108088477635232E-5</v>
          </cell>
          <cell r="I121">
            <v>0.91895285182957742</v>
          </cell>
        </row>
        <row r="122">
          <cell r="A122">
            <v>111</v>
          </cell>
          <cell r="B122">
            <v>1.8150471368685013E-4</v>
          </cell>
          <cell r="C122">
            <v>32.012626748736515</v>
          </cell>
          <cell r="D122">
            <v>1.8150471368685013E-6</v>
          </cell>
          <cell r="E122">
            <v>0.32012626748736517</v>
          </cell>
          <cell r="F122">
            <v>2.0328527932927213E-6</v>
          </cell>
          <cell r="G122">
            <v>0.48088532789949856</v>
          </cell>
          <cell r="H122">
            <v>1.1253292248584706E-6</v>
          </cell>
          <cell r="I122">
            <v>0.32082219415581598</v>
          </cell>
        </row>
        <row r="123">
          <cell r="A123">
            <v>112</v>
          </cell>
          <cell r="B123">
            <v>1.8150471368685008E-5</v>
          </cell>
          <cell r="C123">
            <v>10.717270694142227</v>
          </cell>
          <cell r="D123">
            <v>1.8150471368685007E-7</v>
          </cell>
          <cell r="E123">
            <v>0.10717270694142228</v>
          </cell>
          <cell r="F123">
            <v>2.1780565642422007E-7</v>
          </cell>
          <cell r="G123">
            <v>0.16075906041213342</v>
          </cell>
          <cell r="H123">
            <v>1.2705329958079505E-7</v>
          </cell>
          <cell r="I123">
            <v>0.10717270694142228</v>
          </cell>
        </row>
        <row r="124">
          <cell r="A124">
            <v>113</v>
          </cell>
          <cell r="B124">
            <v>1.8150471368685004E-6</v>
          </cell>
          <cell r="C124">
            <v>2.6793176735355568</v>
          </cell>
          <cell r="D124">
            <v>1.8150471368685005E-8</v>
          </cell>
          <cell r="E124">
            <v>2.679317673535557E-2</v>
          </cell>
          <cell r="F124">
            <v>3.630094273737001E-8</v>
          </cell>
          <cell r="G124">
            <v>5.358635347071114E-2</v>
          </cell>
          <cell r="H124">
            <v>2.7225707053027509E-8</v>
          </cell>
          <cell r="I124">
            <v>4.0189765103033355E-2</v>
          </cell>
        </row>
        <row r="125">
          <cell r="A125">
            <v>114</v>
          </cell>
          <cell r="B125">
            <v>1.8150471368685004E-6</v>
          </cell>
          <cell r="C125">
            <v>2.6793176735355568</v>
          </cell>
          <cell r="D125">
            <v>1.8150471368685005E-8</v>
          </cell>
          <cell r="E125">
            <v>2.679317673535557E-2</v>
          </cell>
          <cell r="F125">
            <v>1.8150471368685005E-8</v>
          </cell>
          <cell r="G125">
            <v>2.679317673535557E-2</v>
          </cell>
          <cell r="H125">
            <v>9.0752356843425026E-9</v>
          </cell>
          <cell r="I125">
            <v>1.3396588367677785E-2</v>
          </cell>
        </row>
      </sheetData>
      <sheetData sheetId="2" refreshError="1"/>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9_аппарат"/>
      <sheetName val="00"/>
      <sheetName val="апп_2009"/>
      <sheetName val="Аршалы"/>
      <sheetName val="Акколь"/>
      <sheetName val="Астрах."/>
      <sheetName val="Атбасар"/>
      <sheetName val="Буланды"/>
      <sheetName val="Ереймент."/>
      <sheetName val="Егиндык."/>
      <sheetName val="Енбек."/>
      <sheetName val="Есиль"/>
      <sheetName val="Зеренда"/>
      <sheetName val="Коргалжы"/>
      <sheetName val="Сандыкт."/>
      <sheetName val="Жаксы"/>
      <sheetName val="Жаркаин."/>
      <sheetName val="Шортан."/>
      <sheetName val="Щучинск"/>
      <sheetName val="Целиногр."/>
      <sheetName val="Степног."/>
      <sheetName val="Кокше"/>
      <sheetName val="99"/>
      <sheetName val="проверка"/>
      <sheetName val="отклонен"/>
      <sheetName val="СВОД 2009_аппарат"/>
    </sheetNames>
    <sheetDataSet>
      <sheetData sheetId="0">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1">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2">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3">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4" refreshError="1">
        <row r="2">
          <cell r="A2" t="str">
            <v xml:space="preserve">фонда оплаты труда  гражданских служащих, работников организаций, содержащихся за счет средств государственного бюджета, </v>
          </cell>
        </row>
        <row r="3">
          <cell r="C3" t="str">
            <v>работников казенных предприятий на __2009 год   по Аккольскому району</v>
          </cell>
        </row>
        <row r="6">
          <cell r="A6" t="str">
            <v>8712</v>
          </cell>
        </row>
        <row r="8">
          <cell r="A8" t="str">
            <v>Категория должностей</v>
          </cell>
          <cell r="B8" t="str">
            <v>Стаж работы по специальности</v>
          </cell>
          <cell r="C8" t="str">
            <v>Коэффициенты для исчисления ДО (ставок)</v>
          </cell>
          <cell r="D8" t="str">
            <v xml:space="preserve">количество штатных единиц (ставок) </v>
          </cell>
          <cell r="E8" t="str">
            <v>Сумма должностных окладов в месяц, тыс.тенге</v>
          </cell>
          <cell r="F8" t="str">
            <v>Повышение должностного оклада (ставки) за работу в сельской местности</v>
          </cell>
          <cell r="H8" t="str">
            <v>Сумма должностного оклада в месяц с учетом повышения, тыс.тенге</v>
          </cell>
          <cell r="I8" t="str">
            <v>Надтарифная часть, тыс.тенге</v>
          </cell>
          <cell r="AZ8" t="str">
            <v>Месячный фонд заработной платы, .тыс.тенге</v>
          </cell>
          <cell r="BA8" t="str">
            <v>Годовой фонд заработной платы, млн.тенге.тенге</v>
          </cell>
          <cell r="BB8" t="str">
            <v>Среднемесячная заработная плата в месяц на 1 работника, тенге</v>
          </cell>
        </row>
        <row r="9">
          <cell r="J9" t="str">
            <v xml:space="preserve">За выполнение обязанностей временно отсутствующего работника </v>
          </cell>
          <cell r="M9" t="str">
            <v>Работникам, занятым на тяжелых (особо тяжелых) физических работах и работах с врекдными (особо вредными) и опасными  (особо опасными) условиями труда</v>
          </cell>
          <cell r="P9" t="str">
            <v xml:space="preserve">За особые условия </v>
          </cell>
          <cell r="S9" t="str">
            <v>Прочее</v>
          </cell>
          <cell r="V9" t="str">
            <v>За ученую степень</v>
          </cell>
          <cell r="Y9" t="str">
            <v>За работу в ночное время</v>
          </cell>
          <cell r="AB9" t="str">
            <v>За работу в праздничные и выходные дни</v>
          </cell>
          <cell r="AE9" t="str">
            <v>За психоэмоциональные  нагрузки</v>
          </cell>
          <cell r="AH9" t="str">
            <v>Дополнительная оплата труда за проживание  на территориях  радиационного риска</v>
          </cell>
          <cell r="AK9" t="str">
            <v>Коэффициент за проживание в зонах экологического бедствия</v>
          </cell>
          <cell r="AN9" t="str">
            <v>Прочее</v>
          </cell>
          <cell r="AQ9" t="str">
            <v>За классную квалификацию</v>
          </cell>
          <cell r="AT9" t="str">
            <v>За квалификацинную категорию</v>
          </cell>
          <cell r="AW9" t="str">
            <v xml:space="preserve">За почетное звание </v>
          </cell>
        </row>
        <row r="10">
          <cell r="F10" t="str">
            <v>Кол-во шт.ед</v>
          </cell>
          <cell r="G10" t="str">
            <v>Сумма, тыс.тенге</v>
          </cell>
          <cell r="J10" t="str">
            <v>Кол-во шт.ед</v>
          </cell>
          <cell r="K10" t="str">
            <v>доплата в %</v>
          </cell>
          <cell r="L10" t="str">
            <v>Сумма, тыс.тенге</v>
          </cell>
          <cell r="M10" t="str">
            <v>Кол-во шт.ед</v>
          </cell>
          <cell r="N10" t="str">
            <v>доплата в %</v>
          </cell>
          <cell r="O10" t="str">
            <v>Сумма, тыс.тенге</v>
          </cell>
          <cell r="P10" t="str">
            <v>Кол-во шт.ед</v>
          </cell>
          <cell r="Q10" t="str">
            <v>доплата в %</v>
          </cell>
          <cell r="R10" t="str">
            <v>Сумма, тыс.тенге</v>
          </cell>
          <cell r="S10" t="str">
            <v>Кол-во шт.ед</v>
          </cell>
          <cell r="T10" t="str">
            <v>доплата в %</v>
          </cell>
          <cell r="U10" t="str">
            <v>Сумма, тыс.тенге</v>
          </cell>
          <cell r="V10" t="str">
            <v>Кол-во шт.ед</v>
          </cell>
          <cell r="W10" t="str">
            <v>доплата в %</v>
          </cell>
          <cell r="X10" t="str">
            <v>Сумма, тыс.тенге</v>
          </cell>
          <cell r="Y10" t="str">
            <v>Кол-во шт.ед</v>
          </cell>
          <cell r="Z10" t="str">
            <v>доплата в %</v>
          </cell>
          <cell r="AA10" t="str">
            <v>Сумма, тыс.тенге</v>
          </cell>
          <cell r="AB10" t="str">
            <v>Кол-во шт.ед</v>
          </cell>
          <cell r="AC10" t="str">
            <v>доплата в %</v>
          </cell>
          <cell r="AD10" t="str">
            <v>Сумма, тыс.тенге</v>
          </cell>
          <cell r="AE10" t="str">
            <v>Кол-во шт.ед</v>
          </cell>
          <cell r="AF10" t="str">
            <v>доплата в %</v>
          </cell>
          <cell r="AG10" t="str">
            <v>Сумма, тыс.тенге</v>
          </cell>
          <cell r="AH10" t="str">
            <v>Кол-во шт.ед</v>
          </cell>
          <cell r="AI10" t="str">
            <v>доплата в %</v>
          </cell>
          <cell r="AJ10" t="str">
            <v>Сумма, тыс.тенге</v>
          </cell>
          <cell r="AK10" t="str">
            <v>Кол-во шт.ед</v>
          </cell>
          <cell r="AL10" t="str">
            <v>доплата в %</v>
          </cell>
          <cell r="AM10" t="str">
            <v>Сумма, тыс.тенге</v>
          </cell>
          <cell r="AN10" t="str">
            <v>Кол-во шт.ед</v>
          </cell>
          <cell r="AO10" t="str">
            <v>доплата в %</v>
          </cell>
          <cell r="AP10" t="str">
            <v>Сумма, тыс.тенге</v>
          </cell>
          <cell r="AQ10" t="str">
            <v>Кол-во шт.ед</v>
          </cell>
          <cell r="AR10" t="str">
            <v>доплата в %</v>
          </cell>
          <cell r="AS10" t="str">
            <v>Сумма, тыс.тенге</v>
          </cell>
          <cell r="AT10" t="str">
            <v>Кол-во шт.ед</v>
          </cell>
          <cell r="AU10" t="str">
            <v>доплата в %</v>
          </cell>
          <cell r="AV10" t="str">
            <v>Сумма, тыс.тенге</v>
          </cell>
          <cell r="AW10" t="str">
            <v>Кол-во шт.ед</v>
          </cell>
          <cell r="AX10" t="str">
            <v>Размер от БДО</v>
          </cell>
          <cell r="AY10" t="str">
            <v>Сумма, тыс.тенге</v>
          </cell>
        </row>
        <row r="11">
          <cell r="A11" t="str">
            <v>G</v>
          </cell>
          <cell r="B11">
            <v>0</v>
          </cell>
          <cell r="C11" t="b">
            <v>1</v>
          </cell>
        </row>
        <row r="13">
          <cell r="A13">
            <v>1</v>
          </cell>
          <cell r="B13">
            <v>2</v>
          </cell>
          <cell r="C13">
            <v>3</v>
          </cell>
          <cell r="D13">
            <v>4</v>
          </cell>
          <cell r="E13">
            <v>5</v>
          </cell>
          <cell r="F13">
            <v>6</v>
          </cell>
          <cell r="G13">
            <v>7</v>
          </cell>
          <cell r="H13">
            <v>8</v>
          </cell>
          <cell r="I13">
            <v>9</v>
          </cell>
          <cell r="J13">
            <v>10</v>
          </cell>
          <cell r="K13">
            <v>11</v>
          </cell>
          <cell r="L13">
            <v>12</v>
          </cell>
          <cell r="M13">
            <v>13</v>
          </cell>
          <cell r="N13">
            <v>14</v>
          </cell>
          <cell r="O13">
            <v>15</v>
          </cell>
          <cell r="P13">
            <v>16</v>
          </cell>
          <cell r="Q13">
            <v>17</v>
          </cell>
          <cell r="R13">
            <v>18</v>
          </cell>
          <cell r="S13">
            <v>19</v>
          </cell>
          <cell r="T13">
            <v>20</v>
          </cell>
          <cell r="U13">
            <v>21</v>
          </cell>
          <cell r="V13">
            <v>22</v>
          </cell>
          <cell r="W13">
            <v>23</v>
          </cell>
          <cell r="X13">
            <v>24</v>
          </cell>
          <cell r="Y13">
            <v>25</v>
          </cell>
          <cell r="Z13">
            <v>26</v>
          </cell>
          <cell r="AA13">
            <v>27</v>
          </cell>
          <cell r="AB13">
            <v>28</v>
          </cell>
          <cell r="AC13">
            <v>29</v>
          </cell>
          <cell r="AD13">
            <v>30</v>
          </cell>
          <cell r="AE13">
            <v>31</v>
          </cell>
          <cell r="AF13">
            <v>32</v>
          </cell>
          <cell r="AG13">
            <v>33</v>
          </cell>
          <cell r="AH13">
            <v>34</v>
          </cell>
          <cell r="AI13">
            <v>35</v>
          </cell>
          <cell r="AJ13">
            <v>36</v>
          </cell>
          <cell r="AK13">
            <v>37</v>
          </cell>
          <cell r="AL13">
            <v>38</v>
          </cell>
          <cell r="AM13">
            <v>39</v>
          </cell>
          <cell r="AN13">
            <v>40</v>
          </cell>
          <cell r="AO13">
            <v>41</v>
          </cell>
          <cell r="AP13">
            <v>42</v>
          </cell>
          <cell r="AQ13">
            <v>43</v>
          </cell>
          <cell r="AR13">
            <v>44</v>
          </cell>
          <cell r="AS13">
            <v>45</v>
          </cell>
          <cell r="AT13">
            <v>46</v>
          </cell>
          <cell r="AU13">
            <v>47</v>
          </cell>
          <cell r="AV13">
            <v>48</v>
          </cell>
          <cell r="AW13">
            <v>49</v>
          </cell>
          <cell r="AX13">
            <v>50</v>
          </cell>
          <cell r="AY13">
            <v>51</v>
          </cell>
          <cell r="AZ13">
            <v>52</v>
          </cell>
          <cell r="BA13">
            <v>53</v>
          </cell>
          <cell r="BB13">
            <v>54</v>
          </cell>
        </row>
        <row r="14">
          <cell r="A14" t="str">
            <v>1. Специалисты по категориям Реестра должностей</v>
          </cell>
        </row>
        <row r="15">
          <cell r="A15" t="str">
            <v>G - 1</v>
          </cell>
          <cell r="B15" t="str">
            <v>до года</v>
          </cell>
          <cell r="C15">
            <v>4.29</v>
          </cell>
        </row>
        <row r="16">
          <cell r="B16" t="str">
            <v>с 1 до 2</v>
          </cell>
          <cell r="C16">
            <v>4.37</v>
          </cell>
        </row>
        <row r="17">
          <cell r="B17" t="str">
            <v>с 2 до 3</v>
          </cell>
          <cell r="C17">
            <v>4.46</v>
          </cell>
        </row>
        <row r="18">
          <cell r="B18" t="str">
            <v>с 3 до 5</v>
          </cell>
          <cell r="C18">
            <v>4.55</v>
          </cell>
        </row>
        <row r="19">
          <cell r="B19" t="str">
            <v>с 5 до 7</v>
          </cell>
          <cell r="C19">
            <v>4.6500000000000004</v>
          </cell>
        </row>
        <row r="20">
          <cell r="B20" t="str">
            <v>с 7  до  9</v>
          </cell>
          <cell r="C20">
            <v>4.76</v>
          </cell>
        </row>
        <row r="21">
          <cell r="B21" t="str">
            <v>с 9 до 11</v>
          </cell>
          <cell r="C21">
            <v>4.8499999999999996</v>
          </cell>
        </row>
        <row r="22">
          <cell r="B22" t="str">
            <v>с 11 до 14</v>
          </cell>
          <cell r="C22">
            <v>4.9400000000000004</v>
          </cell>
        </row>
        <row r="23">
          <cell r="B23" t="str">
            <v>с 14 до 17</v>
          </cell>
          <cell r="C23">
            <v>5.03</v>
          </cell>
        </row>
        <row r="24">
          <cell r="B24" t="str">
            <v>с 17 до 20</v>
          </cell>
          <cell r="C24">
            <v>5.0999999999999996</v>
          </cell>
        </row>
        <row r="25">
          <cell r="B25" t="str">
            <v>свыше 20</v>
          </cell>
          <cell r="C25">
            <v>5.15</v>
          </cell>
        </row>
        <row r="26">
          <cell r="B26" t="str">
            <v>Итого</v>
          </cell>
        </row>
        <row r="27">
          <cell r="A27" t="str">
            <v>G - 2</v>
          </cell>
          <cell r="B27" t="str">
            <v>до года</v>
          </cell>
          <cell r="C27">
            <v>3.99</v>
          </cell>
        </row>
        <row r="28">
          <cell r="B28" t="str">
            <v>с 1 до 2</v>
          </cell>
          <cell r="C28">
            <v>4.07</v>
          </cell>
        </row>
        <row r="29">
          <cell r="B29" t="str">
            <v>с 2 до 3</v>
          </cell>
          <cell r="C29">
            <v>4.1500000000000004</v>
          </cell>
        </row>
        <row r="30">
          <cell r="B30" t="str">
            <v>с 3 до 5</v>
          </cell>
          <cell r="C30">
            <v>4.24</v>
          </cell>
        </row>
        <row r="31">
          <cell r="B31" t="str">
            <v>с 5 до 7</v>
          </cell>
          <cell r="C31">
            <v>4.33</v>
          </cell>
        </row>
        <row r="32">
          <cell r="B32" t="str">
            <v>с 7  до  9</v>
          </cell>
          <cell r="C32">
            <v>4.42</v>
          </cell>
        </row>
        <row r="33">
          <cell r="B33" t="str">
            <v>с 9 до 11</v>
          </cell>
          <cell r="C33">
            <v>4.51</v>
          </cell>
        </row>
        <row r="34">
          <cell r="B34" t="str">
            <v>с 11 до 14</v>
          </cell>
          <cell r="C34">
            <v>4.59</v>
          </cell>
        </row>
        <row r="35">
          <cell r="B35" t="str">
            <v>с 14 до 17</v>
          </cell>
          <cell r="C35">
            <v>4.68</v>
          </cell>
        </row>
        <row r="36">
          <cell r="B36" t="str">
            <v>с 17 до 20</v>
          </cell>
          <cell r="C36">
            <v>4.7300000000000004</v>
          </cell>
        </row>
        <row r="37">
          <cell r="B37" t="str">
            <v>свыше 20</v>
          </cell>
          <cell r="C37">
            <v>4.78</v>
          </cell>
        </row>
        <row r="38">
          <cell r="B38" t="str">
            <v>Итого</v>
          </cell>
        </row>
        <row r="39">
          <cell r="A39" t="str">
            <v>G - 3</v>
          </cell>
          <cell r="B39" t="str">
            <v>до года</v>
          </cell>
          <cell r="C39">
            <v>3.72</v>
          </cell>
        </row>
        <row r="40">
          <cell r="B40" t="str">
            <v>с 1 до 2</v>
          </cell>
          <cell r="C40">
            <v>3.8</v>
          </cell>
        </row>
        <row r="41">
          <cell r="B41" t="str">
            <v>с 2 до 3</v>
          </cell>
          <cell r="C41">
            <v>3.87</v>
          </cell>
        </row>
        <row r="42">
          <cell r="B42" t="str">
            <v>с 3 до 5</v>
          </cell>
          <cell r="C42">
            <v>3.95</v>
          </cell>
        </row>
        <row r="43">
          <cell r="B43" t="str">
            <v>с 5 до 7</v>
          </cell>
          <cell r="C43">
            <v>4.04</v>
          </cell>
        </row>
        <row r="44">
          <cell r="B44" t="str">
            <v>с 7  до  9</v>
          </cell>
          <cell r="C44">
            <v>4.12</v>
          </cell>
        </row>
        <row r="45">
          <cell r="B45" t="str">
            <v>с 9 до 11</v>
          </cell>
          <cell r="C45">
            <v>4.21</v>
          </cell>
        </row>
        <row r="46">
          <cell r="B46" t="str">
            <v>с 11 до 14</v>
          </cell>
          <cell r="C46">
            <v>4.29</v>
          </cell>
        </row>
        <row r="47">
          <cell r="B47" t="str">
            <v>с 14 до 17</v>
          </cell>
          <cell r="C47">
            <v>4.37</v>
          </cell>
        </row>
        <row r="48">
          <cell r="B48" t="str">
            <v>с 17 до 20</v>
          </cell>
          <cell r="C48">
            <v>4.42</v>
          </cell>
        </row>
        <row r="49">
          <cell r="B49" t="str">
            <v>свыше 20</v>
          </cell>
          <cell r="C49">
            <v>4.46</v>
          </cell>
        </row>
        <row r="50">
          <cell r="B50" t="str">
            <v>Итого</v>
          </cell>
        </row>
        <row r="51">
          <cell r="A51" t="str">
            <v>G - 4</v>
          </cell>
          <cell r="B51" t="str">
            <v>до года</v>
          </cell>
          <cell r="C51">
            <v>3.41</v>
          </cell>
        </row>
        <row r="52">
          <cell r="B52" t="str">
            <v>с 1 до 2</v>
          </cell>
          <cell r="C52">
            <v>3.47</v>
          </cell>
        </row>
        <row r="53">
          <cell r="B53" t="str">
            <v>с 2 до 3</v>
          </cell>
          <cell r="C53">
            <v>3.54</v>
          </cell>
        </row>
        <row r="54">
          <cell r="B54" t="str">
            <v>с 3 до 5</v>
          </cell>
          <cell r="C54">
            <v>3.61</v>
          </cell>
        </row>
        <row r="55">
          <cell r="B55" t="str">
            <v>с 5 до 7</v>
          </cell>
          <cell r="C55">
            <v>3.69</v>
          </cell>
        </row>
        <row r="56">
          <cell r="B56" t="str">
            <v>с 7  до  9</v>
          </cell>
          <cell r="C56">
            <v>3.77</v>
          </cell>
        </row>
        <row r="57">
          <cell r="B57" t="str">
            <v>с 9 до 11</v>
          </cell>
          <cell r="C57">
            <v>3.85</v>
          </cell>
        </row>
        <row r="58">
          <cell r="B58" t="str">
            <v>с 11 до 14</v>
          </cell>
          <cell r="C58">
            <v>3.93</v>
          </cell>
        </row>
        <row r="59">
          <cell r="B59" t="str">
            <v>с 14 до 17</v>
          </cell>
          <cell r="C59">
            <v>4</v>
          </cell>
        </row>
        <row r="60">
          <cell r="B60" t="str">
            <v>с 17 до 20</v>
          </cell>
          <cell r="C60">
            <v>4.04</v>
          </cell>
        </row>
        <row r="61">
          <cell r="B61" t="str">
            <v>свыше 20</v>
          </cell>
          <cell r="C61">
            <v>4.08</v>
          </cell>
        </row>
        <row r="62">
          <cell r="B62" t="str">
            <v>Итого</v>
          </cell>
        </row>
        <row r="63">
          <cell r="A63" t="str">
            <v>G - 5</v>
          </cell>
          <cell r="B63" t="str">
            <v>до года</v>
          </cell>
          <cell r="C63">
            <v>3.17</v>
          </cell>
        </row>
        <row r="64">
          <cell r="B64" t="str">
            <v>с 1 до 2</v>
          </cell>
          <cell r="C64">
            <v>3.22</v>
          </cell>
        </row>
        <row r="65">
          <cell r="B65" t="str">
            <v>с 2 до 3</v>
          </cell>
          <cell r="C65">
            <v>3.29</v>
          </cell>
        </row>
        <row r="66">
          <cell r="B66" t="str">
            <v>с 3 до 5</v>
          </cell>
          <cell r="C66">
            <v>3.37</v>
          </cell>
        </row>
        <row r="67">
          <cell r="B67" t="str">
            <v>с 5 до 7</v>
          </cell>
          <cell r="C67">
            <v>3.43</v>
          </cell>
        </row>
        <row r="68">
          <cell r="B68" t="str">
            <v>с 7  до  9</v>
          </cell>
          <cell r="C68">
            <v>3.51</v>
          </cell>
        </row>
        <row r="69">
          <cell r="B69" t="str">
            <v>с 9 до 11</v>
          </cell>
          <cell r="C69">
            <v>3.59</v>
          </cell>
        </row>
        <row r="70">
          <cell r="B70" t="str">
            <v>с 11 до 14</v>
          </cell>
          <cell r="C70">
            <v>3.65</v>
          </cell>
        </row>
        <row r="71">
          <cell r="B71" t="str">
            <v>с 14 до 17</v>
          </cell>
          <cell r="C71">
            <v>3.72</v>
          </cell>
        </row>
        <row r="72">
          <cell r="B72" t="str">
            <v>с 17 до 20</v>
          </cell>
          <cell r="C72">
            <v>3.76</v>
          </cell>
        </row>
        <row r="73">
          <cell r="B73" t="str">
            <v>свыше 20</v>
          </cell>
          <cell r="C73">
            <v>3.8</v>
          </cell>
        </row>
        <row r="74">
          <cell r="B74" t="str">
            <v>Итого</v>
          </cell>
        </row>
        <row r="75">
          <cell r="A75" t="str">
            <v>G - 6</v>
          </cell>
          <cell r="B75" t="str">
            <v>до года</v>
          </cell>
          <cell r="C75">
            <v>2.98</v>
          </cell>
        </row>
        <row r="76">
          <cell r="B76" t="str">
            <v>с 1 до 2</v>
          </cell>
          <cell r="C76">
            <v>3.04</v>
          </cell>
        </row>
        <row r="77">
          <cell r="B77" t="str">
            <v>с 2 до 3</v>
          </cell>
          <cell r="C77">
            <v>3.11</v>
          </cell>
        </row>
        <row r="78">
          <cell r="B78" t="str">
            <v>с 3 до 5</v>
          </cell>
          <cell r="C78">
            <v>3.17</v>
          </cell>
        </row>
        <row r="79">
          <cell r="B79" t="str">
            <v>с 5 до 7</v>
          </cell>
          <cell r="C79">
            <v>3.24</v>
          </cell>
        </row>
        <row r="80">
          <cell r="B80" t="str">
            <v>с 7  до  9</v>
          </cell>
          <cell r="C80">
            <v>3.3</v>
          </cell>
        </row>
        <row r="81">
          <cell r="B81" t="str">
            <v>с 9 до 11</v>
          </cell>
          <cell r="C81">
            <v>3.37</v>
          </cell>
        </row>
        <row r="82">
          <cell r="B82" t="str">
            <v>с 11 до 14</v>
          </cell>
          <cell r="C82">
            <v>3.43</v>
          </cell>
        </row>
        <row r="83">
          <cell r="B83" t="str">
            <v>с 14 до 17</v>
          </cell>
          <cell r="C83">
            <v>3.5</v>
          </cell>
        </row>
        <row r="84">
          <cell r="B84" t="str">
            <v>с 17 до 20</v>
          </cell>
          <cell r="C84">
            <v>3.54</v>
          </cell>
        </row>
        <row r="85">
          <cell r="B85" t="str">
            <v>свыше 20</v>
          </cell>
          <cell r="C85">
            <v>3.58</v>
          </cell>
        </row>
        <row r="86">
          <cell r="B86" t="str">
            <v>Итого</v>
          </cell>
        </row>
        <row r="87">
          <cell r="A87" t="str">
            <v>G - 7</v>
          </cell>
          <cell r="B87" t="str">
            <v>до года</v>
          </cell>
          <cell r="C87">
            <v>2.8</v>
          </cell>
        </row>
        <row r="88">
          <cell r="B88" t="str">
            <v>с 1 до 2</v>
          </cell>
          <cell r="C88">
            <v>2.85</v>
          </cell>
        </row>
        <row r="89">
          <cell r="B89" t="str">
            <v>с 2 до 3</v>
          </cell>
          <cell r="C89">
            <v>2.91</v>
          </cell>
        </row>
        <row r="90">
          <cell r="B90" t="str">
            <v>с 3 до 5</v>
          </cell>
          <cell r="C90">
            <v>2.98</v>
          </cell>
        </row>
        <row r="91">
          <cell r="B91" t="str">
            <v>с 5 до 7</v>
          </cell>
          <cell r="C91">
            <v>3.03</v>
          </cell>
        </row>
        <row r="92">
          <cell r="B92" t="str">
            <v>с 7  до  9</v>
          </cell>
          <cell r="C92">
            <v>3.11</v>
          </cell>
        </row>
        <row r="93">
          <cell r="B93" t="str">
            <v>с 9 до 11</v>
          </cell>
          <cell r="C93">
            <v>3.16</v>
          </cell>
        </row>
        <row r="94">
          <cell r="B94" t="str">
            <v>с 11 до 14</v>
          </cell>
          <cell r="C94">
            <v>3.22</v>
          </cell>
        </row>
        <row r="95">
          <cell r="B95" t="str">
            <v>с 14 до 17</v>
          </cell>
          <cell r="C95">
            <v>3.29</v>
          </cell>
        </row>
        <row r="96">
          <cell r="B96" t="str">
            <v>с 17 до 20</v>
          </cell>
          <cell r="C96">
            <v>3.33</v>
          </cell>
        </row>
        <row r="97">
          <cell r="B97" t="str">
            <v>свыше 20</v>
          </cell>
          <cell r="C97">
            <v>3.35</v>
          </cell>
        </row>
        <row r="98">
          <cell r="B98" t="str">
            <v>Итого</v>
          </cell>
        </row>
        <row r="99">
          <cell r="A99" t="str">
            <v>G - 8</v>
          </cell>
          <cell r="B99" t="str">
            <v>до года</v>
          </cell>
          <cell r="C99">
            <v>2.64</v>
          </cell>
        </row>
        <row r="100">
          <cell r="B100" t="str">
            <v>с 1 до 2</v>
          </cell>
          <cell r="C100">
            <v>2.69</v>
          </cell>
        </row>
        <row r="101">
          <cell r="B101" t="str">
            <v>с 2 до 3</v>
          </cell>
          <cell r="C101">
            <v>2.74</v>
          </cell>
        </row>
        <row r="102">
          <cell r="B102" t="str">
            <v>с 3 до 5</v>
          </cell>
          <cell r="C102">
            <v>2.81</v>
          </cell>
        </row>
        <row r="103">
          <cell r="B103" t="str">
            <v>с 5 до 7</v>
          </cell>
          <cell r="C103">
            <v>2.86</v>
          </cell>
        </row>
        <row r="104">
          <cell r="B104" t="str">
            <v>с 7  до  9</v>
          </cell>
          <cell r="C104">
            <v>2.93</v>
          </cell>
        </row>
        <row r="105">
          <cell r="B105" t="str">
            <v>с 9 до 11</v>
          </cell>
          <cell r="C105">
            <v>2.99</v>
          </cell>
        </row>
        <row r="106">
          <cell r="B106" t="str">
            <v>с 11 до 14</v>
          </cell>
          <cell r="C106">
            <v>3.04</v>
          </cell>
        </row>
        <row r="107">
          <cell r="B107" t="str">
            <v>с 14 до 17</v>
          </cell>
          <cell r="C107">
            <v>3.09</v>
          </cell>
        </row>
        <row r="108">
          <cell r="B108" t="str">
            <v>с 17 до 20</v>
          </cell>
          <cell r="C108">
            <v>3.13</v>
          </cell>
        </row>
        <row r="109">
          <cell r="B109" t="str">
            <v>свыше 20</v>
          </cell>
          <cell r="C109">
            <v>3.16</v>
          </cell>
        </row>
        <row r="110">
          <cell r="B110" t="str">
            <v>Итого</v>
          </cell>
        </row>
        <row r="111">
          <cell r="A111" t="str">
            <v>G -9</v>
          </cell>
          <cell r="B111" t="str">
            <v>до года</v>
          </cell>
          <cell r="C111">
            <v>2.4</v>
          </cell>
        </row>
        <row r="112">
          <cell r="B112" t="str">
            <v>с 1 до 2</v>
          </cell>
          <cell r="C112">
            <v>2.44</v>
          </cell>
        </row>
        <row r="113">
          <cell r="B113" t="str">
            <v>с 2 до 3</v>
          </cell>
          <cell r="C113">
            <v>2.4900000000000002</v>
          </cell>
        </row>
        <row r="114">
          <cell r="B114" t="str">
            <v>с 3 до 5</v>
          </cell>
          <cell r="C114">
            <v>2.5299999999999998</v>
          </cell>
        </row>
        <row r="115">
          <cell r="B115" t="str">
            <v>с 5 до 7</v>
          </cell>
          <cell r="C115">
            <v>2.58</v>
          </cell>
        </row>
        <row r="116">
          <cell r="B116" t="str">
            <v>с 7  до  9</v>
          </cell>
          <cell r="C116">
            <v>2.63</v>
          </cell>
        </row>
        <row r="117">
          <cell r="B117" t="str">
            <v>с 9 до 11</v>
          </cell>
          <cell r="C117">
            <v>2.68</v>
          </cell>
        </row>
        <row r="118">
          <cell r="B118" t="str">
            <v>с 11 до 14</v>
          </cell>
          <cell r="C118">
            <v>2.73</v>
          </cell>
        </row>
        <row r="119">
          <cell r="B119" t="str">
            <v>с 14 до 17</v>
          </cell>
          <cell r="C119">
            <v>2.78</v>
          </cell>
        </row>
        <row r="120">
          <cell r="B120" t="str">
            <v>с 17 до 20</v>
          </cell>
          <cell r="C120">
            <v>2.83</v>
          </cell>
        </row>
        <row r="121">
          <cell r="B121" t="str">
            <v>свыше 20</v>
          </cell>
          <cell r="C121">
            <v>2.88</v>
          </cell>
        </row>
        <row r="122">
          <cell r="B122" t="str">
            <v>Итого</v>
          </cell>
        </row>
        <row r="123">
          <cell r="A123" t="str">
            <v>G - 10</v>
          </cell>
          <cell r="B123" t="str">
            <v>до года</v>
          </cell>
          <cell r="C123">
            <v>2.2000000000000002</v>
          </cell>
        </row>
        <row r="124">
          <cell r="B124" t="str">
            <v>с 1 до 2</v>
          </cell>
          <cell r="C124">
            <v>2.2400000000000002</v>
          </cell>
        </row>
        <row r="125">
          <cell r="B125" t="str">
            <v>с 2 до 3</v>
          </cell>
          <cell r="C125">
            <v>2.2799999999999998</v>
          </cell>
        </row>
        <row r="126">
          <cell r="B126" t="str">
            <v>с 3 до 5</v>
          </cell>
          <cell r="C126">
            <v>2.3199999999999998</v>
          </cell>
        </row>
        <row r="127">
          <cell r="B127" t="str">
            <v>с 5 до 7</v>
          </cell>
          <cell r="C127">
            <v>2.37</v>
          </cell>
        </row>
        <row r="128">
          <cell r="B128" t="str">
            <v>с 7  до  9</v>
          </cell>
          <cell r="C128">
            <v>2.41</v>
          </cell>
        </row>
        <row r="129">
          <cell r="B129" t="str">
            <v>с 9 до 11</v>
          </cell>
          <cell r="C129">
            <v>2.4500000000000002</v>
          </cell>
        </row>
        <row r="130">
          <cell r="B130" t="str">
            <v>с 11 до 14</v>
          </cell>
          <cell r="C130">
            <v>2.5</v>
          </cell>
        </row>
        <row r="131">
          <cell r="B131" t="str">
            <v>с 14 до 17</v>
          </cell>
          <cell r="C131">
            <v>2.5499999999999998</v>
          </cell>
        </row>
        <row r="132">
          <cell r="B132" t="str">
            <v>с 17 до 20</v>
          </cell>
          <cell r="C132">
            <v>2.59</v>
          </cell>
        </row>
        <row r="133">
          <cell r="B133" t="str">
            <v>свыше 20</v>
          </cell>
          <cell r="C133">
            <v>2.64</v>
          </cell>
        </row>
        <row r="134">
          <cell r="B134" t="str">
            <v>Итого</v>
          </cell>
        </row>
        <row r="135">
          <cell r="A135" t="str">
            <v>G - 11</v>
          </cell>
          <cell r="B135" t="str">
            <v>до года</v>
          </cell>
          <cell r="C135">
            <v>2.02</v>
          </cell>
        </row>
        <row r="136">
          <cell r="B136" t="str">
            <v>с 1 до 2</v>
          </cell>
          <cell r="C136">
            <v>2.06</v>
          </cell>
        </row>
        <row r="137">
          <cell r="B137" t="str">
            <v>с 2 до 3</v>
          </cell>
          <cell r="C137">
            <v>2.1</v>
          </cell>
        </row>
        <row r="138">
          <cell r="B138" t="str">
            <v>с 3 до 5</v>
          </cell>
          <cell r="C138">
            <v>2.13</v>
          </cell>
        </row>
        <row r="139">
          <cell r="B139" t="str">
            <v>с 5 до 7</v>
          </cell>
          <cell r="C139">
            <v>2.17</v>
          </cell>
        </row>
        <row r="140">
          <cell r="B140" t="str">
            <v>с 7  до  9</v>
          </cell>
          <cell r="C140">
            <v>2.21</v>
          </cell>
        </row>
        <row r="141">
          <cell r="B141" t="str">
            <v>с 9 до 11</v>
          </cell>
          <cell r="C141">
            <v>2.25</v>
          </cell>
        </row>
        <row r="142">
          <cell r="B142" t="str">
            <v>с 11 до 14</v>
          </cell>
          <cell r="C142">
            <v>2.29</v>
          </cell>
        </row>
        <row r="143">
          <cell r="B143" t="str">
            <v>с 14 до 17</v>
          </cell>
          <cell r="C143">
            <v>2.34</v>
          </cell>
        </row>
        <row r="144">
          <cell r="B144" t="str">
            <v>с 17 до 20</v>
          </cell>
          <cell r="C144">
            <v>2.38</v>
          </cell>
        </row>
        <row r="145">
          <cell r="B145" t="str">
            <v>свыше 20</v>
          </cell>
          <cell r="C145">
            <v>2.42</v>
          </cell>
        </row>
        <row r="146">
          <cell r="B146" t="str">
            <v>Итого</v>
          </cell>
        </row>
        <row r="147">
          <cell r="A147" t="str">
            <v>G - 12</v>
          </cell>
          <cell r="B147" t="str">
            <v>до года</v>
          </cell>
          <cell r="C147">
            <v>1.88</v>
          </cell>
        </row>
        <row r="148">
          <cell r="B148" t="str">
            <v>с 1 до 2</v>
          </cell>
          <cell r="C148">
            <v>1.91</v>
          </cell>
        </row>
        <row r="149">
          <cell r="B149" t="str">
            <v>с 2 до 3</v>
          </cell>
          <cell r="C149">
            <v>1.95</v>
          </cell>
        </row>
        <row r="150">
          <cell r="B150" t="str">
            <v>с 3 до 5</v>
          </cell>
          <cell r="C150">
            <v>1.99</v>
          </cell>
        </row>
        <row r="151">
          <cell r="B151" t="str">
            <v>с 5 до 7</v>
          </cell>
          <cell r="C151">
            <v>2.02</v>
          </cell>
        </row>
        <row r="152">
          <cell r="B152" t="str">
            <v>с 7  до  9</v>
          </cell>
          <cell r="C152">
            <v>2.06</v>
          </cell>
        </row>
        <row r="153">
          <cell r="B153" t="str">
            <v>с 9 до 11</v>
          </cell>
          <cell r="C153">
            <v>2.1</v>
          </cell>
        </row>
        <row r="154">
          <cell r="B154" t="str">
            <v>с 11 до 14</v>
          </cell>
          <cell r="C154">
            <v>2.14</v>
          </cell>
        </row>
        <row r="155">
          <cell r="B155" t="str">
            <v>с 14 до 17</v>
          </cell>
          <cell r="C155">
            <v>2.1800000000000002</v>
          </cell>
        </row>
        <row r="156">
          <cell r="B156" t="str">
            <v>с 17 до 20</v>
          </cell>
          <cell r="C156">
            <v>2.2200000000000002</v>
          </cell>
        </row>
        <row r="157">
          <cell r="B157" t="str">
            <v>свыше 20</v>
          </cell>
          <cell r="C157">
            <v>2.2599999999999998</v>
          </cell>
        </row>
        <row r="158">
          <cell r="B158" t="str">
            <v>Итого</v>
          </cell>
        </row>
        <row r="159">
          <cell r="A159" t="str">
            <v>G - 13</v>
          </cell>
          <cell r="B159" t="str">
            <v>до года</v>
          </cell>
          <cell r="C159">
            <v>1.68</v>
          </cell>
        </row>
        <row r="160">
          <cell r="B160" t="str">
            <v>с 1 до 2</v>
          </cell>
          <cell r="C160">
            <v>1.71</v>
          </cell>
        </row>
        <row r="161">
          <cell r="B161" t="str">
            <v>с 2 до 3</v>
          </cell>
          <cell r="C161">
            <v>1.74</v>
          </cell>
        </row>
        <row r="162">
          <cell r="B162" t="str">
            <v>с 3 до 5</v>
          </cell>
          <cell r="C162">
            <v>1.77</v>
          </cell>
        </row>
        <row r="163">
          <cell r="B163" t="str">
            <v>с 5 до 7</v>
          </cell>
          <cell r="C163">
            <v>1.81</v>
          </cell>
        </row>
        <row r="164">
          <cell r="B164" t="str">
            <v>с 7  до  9</v>
          </cell>
          <cell r="C164">
            <v>1.84</v>
          </cell>
        </row>
        <row r="165">
          <cell r="B165" t="str">
            <v>с 9 до 11</v>
          </cell>
          <cell r="C165">
            <v>1.87</v>
          </cell>
        </row>
        <row r="166">
          <cell r="B166" t="str">
            <v>с 11 до 14</v>
          </cell>
          <cell r="C166">
            <v>1.91</v>
          </cell>
        </row>
        <row r="167">
          <cell r="B167" t="str">
            <v>с 14 до 17</v>
          </cell>
          <cell r="C167">
            <v>1.94</v>
          </cell>
        </row>
        <row r="168">
          <cell r="B168" t="str">
            <v>с 17 до 20</v>
          </cell>
          <cell r="C168">
            <v>1.98</v>
          </cell>
        </row>
        <row r="169">
          <cell r="B169" t="str">
            <v>свыше 20</v>
          </cell>
          <cell r="C169">
            <v>2.02</v>
          </cell>
        </row>
        <row r="170">
          <cell r="B170" t="str">
            <v>Итого</v>
          </cell>
        </row>
        <row r="171">
          <cell r="A171" t="str">
            <v>G - 14</v>
          </cell>
          <cell r="B171" t="str">
            <v>до года</v>
          </cell>
          <cell r="C171">
            <v>1.43</v>
          </cell>
        </row>
        <row r="172">
          <cell r="B172" t="str">
            <v>с 1 до 2</v>
          </cell>
          <cell r="C172">
            <v>1.46</v>
          </cell>
        </row>
        <row r="173">
          <cell r="B173" t="str">
            <v>с 2 до 3</v>
          </cell>
          <cell r="C173">
            <v>1.48</v>
          </cell>
        </row>
        <row r="174">
          <cell r="B174" t="str">
            <v>с 3 до 5</v>
          </cell>
          <cell r="C174">
            <v>1.51</v>
          </cell>
        </row>
        <row r="175">
          <cell r="B175" t="str">
            <v>с 5 до 7</v>
          </cell>
          <cell r="C175">
            <v>1.55</v>
          </cell>
        </row>
        <row r="176">
          <cell r="B176" t="str">
            <v>с 7  до  9</v>
          </cell>
          <cell r="C176">
            <v>1.59</v>
          </cell>
        </row>
        <row r="177">
          <cell r="B177" t="str">
            <v>с 9 до 11</v>
          </cell>
          <cell r="C177">
            <v>1.61</v>
          </cell>
        </row>
        <row r="178">
          <cell r="B178" t="str">
            <v>с 11 до 14</v>
          </cell>
          <cell r="C178">
            <v>1.64</v>
          </cell>
        </row>
        <row r="179">
          <cell r="B179" t="str">
            <v>с 14 до 17</v>
          </cell>
          <cell r="C179">
            <v>1.68</v>
          </cell>
        </row>
        <row r="180">
          <cell r="B180" t="str">
            <v>с 17 до 20</v>
          </cell>
          <cell r="C180">
            <v>1.69</v>
          </cell>
        </row>
        <row r="181">
          <cell r="B181" t="str">
            <v>свыше 20</v>
          </cell>
          <cell r="C181">
            <v>1.7</v>
          </cell>
        </row>
        <row r="182">
          <cell r="B182" t="str">
            <v>Итого</v>
          </cell>
        </row>
        <row r="184">
          <cell r="B184" t="str">
            <v>Всего по пункту 1.</v>
          </cell>
        </row>
        <row r="185">
          <cell r="A185" t="str">
            <v>2. Рабочие по квалификационным разрядам:</v>
          </cell>
        </row>
        <row r="186">
          <cell r="A186">
            <v>1</v>
          </cell>
          <cell r="C186">
            <v>1.39</v>
          </cell>
        </row>
        <row r="187">
          <cell r="A187">
            <v>2</v>
          </cell>
          <cell r="C187">
            <v>1.49</v>
          </cell>
        </row>
        <row r="188">
          <cell r="A188">
            <v>3</v>
          </cell>
          <cell r="C188">
            <v>1.59</v>
          </cell>
        </row>
        <row r="189">
          <cell r="A189">
            <v>4</v>
          </cell>
          <cell r="C189">
            <v>1.7</v>
          </cell>
        </row>
        <row r="190">
          <cell r="A190">
            <v>5</v>
          </cell>
          <cell r="C190">
            <v>1.82</v>
          </cell>
        </row>
        <row r="191">
          <cell r="A191">
            <v>6</v>
          </cell>
          <cell r="C191">
            <v>1.95</v>
          </cell>
        </row>
        <row r="192">
          <cell r="A192">
            <v>7</v>
          </cell>
          <cell r="C192">
            <v>2.09</v>
          </cell>
        </row>
        <row r="193">
          <cell r="A193">
            <v>8</v>
          </cell>
          <cell r="C193">
            <v>2.23</v>
          </cell>
        </row>
        <row r="194">
          <cell r="B194" t="str">
            <v>Всего по пункту 2:</v>
          </cell>
        </row>
        <row r="196">
          <cell r="B196" t="str">
            <v>Всего по пунктам 1 и 2:</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113 "/>
      <sheetName val="113  (2)"/>
      <sheetName val="121"/>
      <sheetName val="122"/>
      <sheetName val="125"/>
      <sheetName val="132_2"/>
      <sheetName val="свод 139"/>
      <sheetName val="гсм"/>
      <sheetName val="гсм 010"/>
      <sheetName val="проч  _2_"/>
      <sheetName val="проч "/>
      <sheetName val="общее"/>
      <sheetName val="роддом"/>
      <sheetName val="141_1 "/>
      <sheetName val="141_2"/>
      <sheetName val="142"/>
      <sheetName val="144"/>
      <sheetName val="145_2"/>
      <sheetName val="146"/>
      <sheetName val="расш по 146 "/>
      <sheetName val="расш по 146  _2_"/>
      <sheetName val="149"/>
      <sheetName val="расш_ 149"/>
      <sheetName val="151"/>
      <sheetName val="159"/>
      <sheetName val="159 расш"/>
      <sheetName val="431"/>
      <sheetName val="СВОД  ГП"/>
      <sheetName val="СВОД  ГП _2_"/>
      <sheetName val="Лист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97"/>
      <sheetName val="Data98"/>
      <sheetName val="Data99"/>
      <sheetName val="Plan"/>
      <sheetName val="Rates"/>
      <sheetName val="CI"/>
      <sheetName val="EMail"/>
      <sheetName val="ReportEng"/>
      <sheetName val="ReportRus"/>
      <sheetName val="NewEst"/>
      <sheetName val="Utility"/>
      <sheetName val="2003-2008"/>
      <sheetName val="Предпр"/>
      <sheetName val="ЦентрЗатр"/>
      <sheetName val="ЕдИзм"/>
      <sheetName val="Акколь"/>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B1" t="str">
            <v>March</v>
          </cell>
        </row>
      </sheetData>
      <sheetData sheetId="11" refreshError="1"/>
      <sheetData sheetId="12" refreshError="1"/>
      <sheetData sheetId="13" refreshError="1"/>
      <sheetData sheetId="14" refreshError="1"/>
      <sheetData sheetId="1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ярлычки"/>
      <sheetName val="титул.лист"/>
      <sheetName val="ПО НОВОМУ ШТАТНОМУ"/>
      <sheetName val="расчет ПО НОВОМУ ШТАТНОМУ "/>
      <sheetName val="2012 год "/>
      <sheetName val="Свод"/>
      <sheetName val="расчет ночных и празничных"/>
      <sheetName val="Служащие "/>
      <sheetName val="Рабочие"/>
      <sheetName val="113 список "/>
      <sheetName val="113"/>
      <sheetName val="Налогооблогаемый фонд"/>
      <sheetName val="121 "/>
      <sheetName val="122 "/>
      <sheetName val="125 машины"/>
      <sheetName val="Перечень автомашин"/>
      <sheetName val="125 работники"/>
      <sheetName val="131 свод"/>
      <sheetName val="расчет молока"/>
      <sheetName val="Расчет количества рабочих дней"/>
      <sheetName val="131 форма"/>
      <sheetName val="132"/>
      <sheetName val="расшифровка 132 - 2012 для изм"/>
      <sheetName val="расшифровка 132 - 2012"/>
      <sheetName val="расшифровка 132 - 2013"/>
      <sheetName val="расшифровка 132 - 2014"/>
      <sheetName val="139 сводная"/>
      <sheetName val="31-139"/>
      <sheetName val="пр 31"/>
      <sheetName val="32-139"/>
      <sheetName val="пр 32"/>
      <sheetName val="пр 32 прочие"/>
      <sheetName val="139гсм"/>
      <sheetName val="141 факт"/>
      <sheetName val="141 вода"/>
      <sheetName val="141 полив насаж."/>
      <sheetName val="141 электр"/>
      <sheetName val="141 отоп"/>
      <sheetName val="141 автономка"/>
      <sheetName val="142"/>
      <sheetName val="147 "/>
      <sheetName val="свод 149"/>
      <sheetName val="149-услуги"/>
      <sheetName val="149 расшифровка без региональн"/>
      <sheetName val="149 пункты доверия с арендой"/>
      <sheetName val="расчет по классам отходов утил"/>
      <sheetName val="обслуживание"/>
      <sheetName val="151 "/>
      <sheetName val="151 расшифровка "/>
      <sheetName val="расчет"/>
      <sheetName val="159"/>
      <sheetName val="Свод "/>
      <sheetName val="Свод +дополн штат"/>
    </sheetNames>
    <sheetDataSet>
      <sheetData sheetId="0"/>
      <sheetData sheetId="1"/>
      <sheetData sheetId="2">
        <row r="7">
          <cell r="J7">
            <v>17697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лан ГЗ"/>
      <sheetName val="Фонд"/>
      <sheetName val="ФКРБ"/>
      <sheetName val="ЭКРБ"/>
      <sheetName val="Источник финансирования"/>
      <sheetName val="КПВЭД (2)"/>
      <sheetName val="КПВЭД"/>
      <sheetName val="Способ закупки"/>
      <sheetName val="Вид предмета"/>
      <sheetName val="ОКЕИ"/>
      <sheetName val="Месяцы"/>
      <sheetName val="КАТО"/>
      <sheetName val="Служебный ФКРБ"/>
      <sheetName val="Год"/>
    </sheetNames>
    <sheetDataSet>
      <sheetData sheetId="0"/>
      <sheetData sheetId="1">
        <row r="1">
          <cell r="A1" t="str">
            <v>01 Республиканский бюджет</v>
          </cell>
        </row>
        <row r="2">
          <cell r="A2" t="str">
            <v>02 Областной бюджет</v>
          </cell>
        </row>
        <row r="3">
          <cell r="A3" t="str">
            <v>03 Районный бюджет</v>
          </cell>
        </row>
        <row r="4">
          <cell r="A4" t="str">
            <v>04 Национальный фонд</v>
          </cell>
        </row>
      </sheetData>
      <sheetData sheetId="2"/>
      <sheetData sheetId="3">
        <row r="1">
          <cell r="A1" t="str">
            <v>111 Оплата труда</v>
          </cell>
        </row>
      </sheetData>
      <sheetData sheetId="4">
        <row r="1">
          <cell r="A1" t="str">
            <v>1 Бюджет</v>
          </cell>
        </row>
      </sheetData>
      <sheetData sheetId="5"/>
      <sheetData sheetId="6"/>
      <sheetData sheetId="7">
        <row r="1">
          <cell r="A1" t="str">
            <v>01 Конкурс</v>
          </cell>
        </row>
      </sheetData>
      <sheetData sheetId="8"/>
      <sheetData sheetId="9"/>
      <sheetData sheetId="10">
        <row r="1">
          <cell r="A1" t="str">
            <v>01 Январь</v>
          </cell>
        </row>
        <row r="2">
          <cell r="A2" t="str">
            <v>02 Февраль</v>
          </cell>
        </row>
        <row r="3">
          <cell r="A3" t="str">
            <v xml:space="preserve">03 Март </v>
          </cell>
        </row>
        <row r="4">
          <cell r="A4" t="str">
            <v>04 Апрель</v>
          </cell>
        </row>
        <row r="5">
          <cell r="A5" t="str">
            <v>05 Май</v>
          </cell>
        </row>
        <row r="6">
          <cell r="A6" t="str">
            <v>06 Июнь</v>
          </cell>
        </row>
        <row r="7">
          <cell r="A7" t="str">
            <v>07 Июль</v>
          </cell>
        </row>
        <row r="8">
          <cell r="A8" t="str">
            <v>08 Август</v>
          </cell>
        </row>
        <row r="9">
          <cell r="A9" t="str">
            <v>09 Сентябрь</v>
          </cell>
        </row>
        <row r="10">
          <cell r="A10" t="str">
            <v>10 Октябрь</v>
          </cell>
        </row>
        <row r="11">
          <cell r="A11" t="str">
            <v>11 Ноябрь</v>
          </cell>
        </row>
        <row r="12">
          <cell r="A12" t="str">
            <v>12 Декабрь</v>
          </cell>
        </row>
      </sheetData>
      <sheetData sheetId="11"/>
      <sheetData sheetId="12"/>
      <sheetData sheetId="13">
        <row r="1">
          <cell r="A1">
            <v>2009</v>
          </cell>
        </row>
        <row r="2">
          <cell r="A2">
            <v>2010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Б"/>
      <sheetName val="ГБ(план+касса)"/>
      <sheetName val="РБ"/>
      <sheetName val="РБ(план+касса)"/>
      <sheetName val="ГБ_РБ(на 1 июля)"/>
      <sheetName val="МБ"/>
      <sheetName val="МБ(план+касса)"/>
      <sheetName val="Доля центр-ии"/>
      <sheetName val="Доля центр-ии (2)"/>
      <sheetName val="Прирост ГБ"/>
      <sheetName val="РБ (уточн 2003)"/>
      <sheetName val="РБ (уточн 2003) (тыс)"/>
      <sheetName val="ремонт 25"/>
      <sheetName val="Utility"/>
      <sheetName val="ПО НОВОМУ ШТАТНОМУ"/>
    </sheetNames>
    <sheetDataSet>
      <sheetData sheetId="0" refreshError="1">
        <row r="43">
          <cell r="A43">
            <v>2</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1"/>
  <sheetViews>
    <sheetView tabSelected="1" view="pageBreakPreview" zoomScaleSheetLayoutView="100" workbookViewId="0">
      <selection activeCell="C2" sqref="C2"/>
    </sheetView>
  </sheetViews>
  <sheetFormatPr defaultColWidth="8.85546875" defaultRowHeight="12" x14ac:dyDescent="0.2"/>
  <cols>
    <col min="1" max="1" width="6.42578125" style="1" customWidth="1"/>
    <col min="2" max="2" width="40.5703125" style="64" customWidth="1"/>
    <col min="3" max="3" width="58.85546875" style="1" customWidth="1"/>
    <col min="4" max="4" width="13.28515625" style="1" customWidth="1"/>
    <col min="5" max="5" width="15.42578125" style="50" customWidth="1"/>
    <col min="6" max="6" width="13.28515625" style="15" customWidth="1"/>
    <col min="7" max="7" width="17.85546875" style="1" customWidth="1"/>
    <col min="8" max="16384" width="8.85546875" style="1"/>
  </cols>
  <sheetData>
    <row r="1" spans="1:7" x14ac:dyDescent="0.2">
      <c r="E1" s="63" t="s">
        <v>0</v>
      </c>
    </row>
    <row r="2" spans="1:7" x14ac:dyDescent="0.2">
      <c r="E2" s="63" t="s">
        <v>92</v>
      </c>
    </row>
    <row r="4" spans="1:7" s="2" customFormat="1" ht="15.75" customHeight="1" x14ac:dyDescent="0.2">
      <c r="A4" s="69" t="s">
        <v>1</v>
      </c>
      <c r="B4" s="69"/>
      <c r="C4" s="69"/>
      <c r="D4" s="69"/>
      <c r="E4" s="69"/>
      <c r="F4" s="69"/>
      <c r="G4" s="69"/>
    </row>
    <row r="5" spans="1:7" s="2" customFormat="1" ht="40.5" customHeight="1" x14ac:dyDescent="0.2">
      <c r="A5" s="24" t="s">
        <v>2</v>
      </c>
      <c r="B5" s="24" t="s">
        <v>3</v>
      </c>
      <c r="C5" s="24" t="s">
        <v>9</v>
      </c>
      <c r="D5" s="24" t="s">
        <v>4</v>
      </c>
      <c r="E5" s="24" t="s">
        <v>5</v>
      </c>
      <c r="F5" s="25" t="s">
        <v>6</v>
      </c>
      <c r="G5" s="24" t="s">
        <v>7</v>
      </c>
    </row>
    <row r="6" spans="1:7" s="2" customFormat="1" ht="12.75" customHeight="1" x14ac:dyDescent="0.2">
      <c r="A6" s="75" t="s">
        <v>22</v>
      </c>
      <c r="B6" s="76"/>
      <c r="C6" s="76"/>
      <c r="D6" s="76"/>
      <c r="E6" s="76"/>
      <c r="F6" s="76"/>
      <c r="G6" s="77"/>
    </row>
    <row r="7" spans="1:7" s="2" customFormat="1" ht="15.95" customHeight="1" x14ac:dyDescent="0.2">
      <c r="A7" s="72" t="s">
        <v>21</v>
      </c>
      <c r="B7" s="73"/>
      <c r="C7" s="73"/>
      <c r="D7" s="74"/>
      <c r="E7" s="51"/>
      <c r="F7" s="12"/>
      <c r="G7" s="17">
        <f>SUM(G8:G9)</f>
        <v>1139000</v>
      </c>
    </row>
    <row r="8" spans="1:7" s="2" customFormat="1" ht="59.25" customHeight="1" x14ac:dyDescent="0.2">
      <c r="A8" s="26">
        <v>1</v>
      </c>
      <c r="B8" s="27" t="s">
        <v>23</v>
      </c>
      <c r="C8" s="28" t="s">
        <v>19</v>
      </c>
      <c r="D8" s="29" t="s">
        <v>20</v>
      </c>
      <c r="E8" s="30">
        <v>7</v>
      </c>
      <c r="F8" s="18">
        <f>152000</f>
        <v>152000</v>
      </c>
      <c r="G8" s="31">
        <f>E8*F8</f>
        <v>1064000</v>
      </c>
    </row>
    <row r="9" spans="1:7" s="2" customFormat="1" ht="143.25" customHeight="1" x14ac:dyDescent="0.2">
      <c r="A9" s="26">
        <v>2</v>
      </c>
      <c r="B9" s="27" t="s">
        <v>24</v>
      </c>
      <c r="C9" s="28" t="s">
        <v>25</v>
      </c>
      <c r="D9" s="30" t="s">
        <v>10</v>
      </c>
      <c r="E9" s="30">
        <v>5</v>
      </c>
      <c r="F9" s="18">
        <v>15000</v>
      </c>
      <c r="G9" s="31">
        <f>E9*F9</f>
        <v>75000</v>
      </c>
    </row>
    <row r="10" spans="1:7" s="2" customFormat="1" ht="15.95" customHeight="1" x14ac:dyDescent="0.2">
      <c r="A10" s="19"/>
      <c r="B10" s="62"/>
      <c r="C10" s="20" t="s">
        <v>42</v>
      </c>
      <c r="D10" s="21"/>
      <c r="E10" s="51"/>
      <c r="F10" s="12"/>
      <c r="G10" s="17">
        <f>SUM(G11:G26)</f>
        <v>10970948</v>
      </c>
    </row>
    <row r="11" spans="1:7" s="2" customFormat="1" ht="131.25" customHeight="1" x14ac:dyDescent="0.2">
      <c r="A11" s="26">
        <v>3</v>
      </c>
      <c r="B11" s="27" t="s">
        <v>36</v>
      </c>
      <c r="C11" s="28" t="s">
        <v>45</v>
      </c>
      <c r="D11" s="32" t="s">
        <v>10</v>
      </c>
      <c r="E11" s="33">
        <v>14</v>
      </c>
      <c r="F11" s="18">
        <f>16250</f>
        <v>16250</v>
      </c>
      <c r="G11" s="34">
        <f>E11*F11</f>
        <v>227500</v>
      </c>
    </row>
    <row r="12" spans="1:7" s="2" customFormat="1" ht="141.75" customHeight="1" x14ac:dyDescent="0.2">
      <c r="A12" s="26">
        <v>4</v>
      </c>
      <c r="B12" s="35" t="s">
        <v>26</v>
      </c>
      <c r="C12" s="36" t="s">
        <v>46</v>
      </c>
      <c r="D12" s="30" t="s">
        <v>10</v>
      </c>
      <c r="E12" s="30">
        <v>10</v>
      </c>
      <c r="F12" s="18">
        <f>38600</f>
        <v>38600</v>
      </c>
      <c r="G12" s="34">
        <f t="shared" ref="G12:G26" si="0">E12*F12</f>
        <v>386000</v>
      </c>
    </row>
    <row r="13" spans="1:7" s="2" customFormat="1" ht="129" customHeight="1" x14ac:dyDescent="0.2">
      <c r="A13" s="26">
        <v>5</v>
      </c>
      <c r="B13" s="35" t="s">
        <v>13</v>
      </c>
      <c r="C13" s="36" t="s">
        <v>47</v>
      </c>
      <c r="D13" s="30" t="s">
        <v>10</v>
      </c>
      <c r="E13" s="30">
        <v>11</v>
      </c>
      <c r="F13" s="18">
        <f>37050</f>
        <v>37050</v>
      </c>
      <c r="G13" s="34">
        <f t="shared" si="0"/>
        <v>407550</v>
      </c>
    </row>
    <row r="14" spans="1:7" s="2" customFormat="1" ht="142.5" customHeight="1" x14ac:dyDescent="0.2">
      <c r="A14" s="26">
        <v>6</v>
      </c>
      <c r="B14" s="38" t="s">
        <v>27</v>
      </c>
      <c r="C14" s="39" t="s">
        <v>48</v>
      </c>
      <c r="D14" s="40" t="s">
        <v>10</v>
      </c>
      <c r="E14" s="40">
        <v>18</v>
      </c>
      <c r="F14" s="18">
        <f>21750</f>
        <v>21750</v>
      </c>
      <c r="G14" s="34">
        <f t="shared" si="0"/>
        <v>391500</v>
      </c>
    </row>
    <row r="15" spans="1:7" s="2" customFormat="1" ht="129" customHeight="1" x14ac:dyDescent="0.2">
      <c r="A15" s="26">
        <v>7</v>
      </c>
      <c r="B15" s="38" t="s">
        <v>28</v>
      </c>
      <c r="C15" s="39" t="s">
        <v>49</v>
      </c>
      <c r="D15" s="40" t="s">
        <v>10</v>
      </c>
      <c r="E15" s="40">
        <v>18</v>
      </c>
      <c r="F15" s="18">
        <f>20625</f>
        <v>20625</v>
      </c>
      <c r="G15" s="34">
        <f t="shared" si="0"/>
        <v>371250</v>
      </c>
    </row>
    <row r="16" spans="1:7" s="2" customFormat="1" ht="96" customHeight="1" x14ac:dyDescent="0.2">
      <c r="A16" s="26">
        <v>8</v>
      </c>
      <c r="B16" s="38" t="s">
        <v>40</v>
      </c>
      <c r="C16" s="39" t="s">
        <v>50</v>
      </c>
      <c r="D16" s="40" t="s">
        <v>10</v>
      </c>
      <c r="E16" s="40">
        <v>5</v>
      </c>
      <c r="F16" s="18">
        <f>146040</f>
        <v>146040</v>
      </c>
      <c r="G16" s="34">
        <f t="shared" si="0"/>
        <v>730200</v>
      </c>
    </row>
    <row r="17" spans="1:7" s="2" customFormat="1" ht="96.75" customHeight="1" x14ac:dyDescent="0.2">
      <c r="A17" s="26">
        <v>9</v>
      </c>
      <c r="B17" s="38" t="s">
        <v>41</v>
      </c>
      <c r="C17" s="39" t="s">
        <v>51</v>
      </c>
      <c r="D17" s="40" t="s">
        <v>10</v>
      </c>
      <c r="E17" s="40">
        <v>5</v>
      </c>
      <c r="F17" s="18">
        <f>172800</f>
        <v>172800</v>
      </c>
      <c r="G17" s="34">
        <f t="shared" si="0"/>
        <v>864000</v>
      </c>
    </row>
    <row r="18" spans="1:7" s="2" customFormat="1" ht="129" customHeight="1" x14ac:dyDescent="0.2">
      <c r="A18" s="26">
        <v>10</v>
      </c>
      <c r="B18" s="35" t="s">
        <v>14</v>
      </c>
      <c r="C18" s="36" t="s">
        <v>52</v>
      </c>
      <c r="D18" s="30" t="s">
        <v>10</v>
      </c>
      <c r="E18" s="30">
        <v>14</v>
      </c>
      <c r="F18" s="18">
        <f>29550</f>
        <v>29550</v>
      </c>
      <c r="G18" s="34">
        <f t="shared" si="0"/>
        <v>413700</v>
      </c>
    </row>
    <row r="19" spans="1:7" s="2" customFormat="1" ht="131.25" customHeight="1" x14ac:dyDescent="0.2">
      <c r="A19" s="26">
        <v>11</v>
      </c>
      <c r="B19" s="38" t="s">
        <v>29</v>
      </c>
      <c r="C19" s="39" t="s">
        <v>53</v>
      </c>
      <c r="D19" s="40" t="s">
        <v>10</v>
      </c>
      <c r="E19" s="40">
        <v>10</v>
      </c>
      <c r="F19" s="18">
        <f>33125</f>
        <v>33125</v>
      </c>
      <c r="G19" s="34">
        <f t="shared" si="0"/>
        <v>331250</v>
      </c>
    </row>
    <row r="20" spans="1:7" s="2" customFormat="1" ht="141" customHeight="1" x14ac:dyDescent="0.2">
      <c r="A20" s="26">
        <v>12</v>
      </c>
      <c r="B20" s="38" t="s">
        <v>30</v>
      </c>
      <c r="C20" s="39" t="s">
        <v>54</v>
      </c>
      <c r="D20" s="40" t="s">
        <v>10</v>
      </c>
      <c r="E20" s="40">
        <v>31</v>
      </c>
      <c r="F20" s="18">
        <v>20700</v>
      </c>
      <c r="G20" s="34">
        <f t="shared" si="0"/>
        <v>641700</v>
      </c>
    </row>
    <row r="21" spans="1:7" s="2" customFormat="1" ht="121.5" customHeight="1" x14ac:dyDescent="0.2">
      <c r="A21" s="26">
        <v>13</v>
      </c>
      <c r="B21" s="38" t="s">
        <v>31</v>
      </c>
      <c r="C21" s="39" t="s">
        <v>55</v>
      </c>
      <c r="D21" s="40" t="s">
        <v>10</v>
      </c>
      <c r="E21" s="40">
        <v>12</v>
      </c>
      <c r="F21" s="18">
        <f>129960</f>
        <v>129960</v>
      </c>
      <c r="G21" s="34">
        <f t="shared" si="0"/>
        <v>1559520</v>
      </c>
    </row>
    <row r="22" spans="1:7" s="2" customFormat="1" ht="131.25" customHeight="1" x14ac:dyDescent="0.2">
      <c r="A22" s="26">
        <v>14</v>
      </c>
      <c r="B22" s="38" t="s">
        <v>32</v>
      </c>
      <c r="C22" s="39" t="s">
        <v>56</v>
      </c>
      <c r="D22" s="40" t="s">
        <v>10</v>
      </c>
      <c r="E22" s="40">
        <v>19</v>
      </c>
      <c r="F22" s="18">
        <f>48800</f>
        <v>48800</v>
      </c>
      <c r="G22" s="34">
        <f t="shared" si="0"/>
        <v>927200</v>
      </c>
    </row>
    <row r="23" spans="1:7" s="2" customFormat="1" ht="131.25" customHeight="1" x14ac:dyDescent="0.2">
      <c r="A23" s="26">
        <v>15</v>
      </c>
      <c r="B23" s="38" t="s">
        <v>33</v>
      </c>
      <c r="C23" s="39" t="s">
        <v>57</v>
      </c>
      <c r="D23" s="40" t="s">
        <v>10</v>
      </c>
      <c r="E23" s="40">
        <v>13</v>
      </c>
      <c r="F23" s="18">
        <f>54556</f>
        <v>54556</v>
      </c>
      <c r="G23" s="34">
        <f t="shared" si="0"/>
        <v>709228</v>
      </c>
    </row>
    <row r="24" spans="1:7" s="2" customFormat="1" ht="127.5" customHeight="1" x14ac:dyDescent="0.2">
      <c r="A24" s="26">
        <v>16</v>
      </c>
      <c r="B24" s="35" t="s">
        <v>15</v>
      </c>
      <c r="C24" s="36" t="s">
        <v>58</v>
      </c>
      <c r="D24" s="30" t="s">
        <v>10</v>
      </c>
      <c r="E24" s="30">
        <v>14</v>
      </c>
      <c r="F24" s="18">
        <f>18825</f>
        <v>18825</v>
      </c>
      <c r="G24" s="34">
        <f t="shared" si="0"/>
        <v>263550</v>
      </c>
    </row>
    <row r="25" spans="1:7" s="2" customFormat="1" ht="132.75" customHeight="1" x14ac:dyDescent="0.2">
      <c r="A25" s="26">
        <v>17</v>
      </c>
      <c r="B25" s="35" t="s">
        <v>34</v>
      </c>
      <c r="C25" s="36" t="s">
        <v>59</v>
      </c>
      <c r="D25" s="30" t="s">
        <v>10</v>
      </c>
      <c r="E25" s="30">
        <v>12</v>
      </c>
      <c r="F25" s="18">
        <f>20100</f>
        <v>20100</v>
      </c>
      <c r="G25" s="34">
        <f t="shared" si="0"/>
        <v>241200</v>
      </c>
    </row>
    <row r="26" spans="1:7" s="2" customFormat="1" ht="94.5" customHeight="1" x14ac:dyDescent="0.2">
      <c r="A26" s="26">
        <v>18</v>
      </c>
      <c r="B26" s="38" t="s">
        <v>39</v>
      </c>
      <c r="C26" s="39" t="s">
        <v>62</v>
      </c>
      <c r="D26" s="30" t="s">
        <v>16</v>
      </c>
      <c r="E26" s="30">
        <v>72</v>
      </c>
      <c r="F26" s="18">
        <f>34800</f>
        <v>34800</v>
      </c>
      <c r="G26" s="34">
        <f t="shared" si="0"/>
        <v>2505600</v>
      </c>
    </row>
    <row r="27" spans="1:7" s="2" customFormat="1" ht="15.95" customHeight="1" x14ac:dyDescent="0.2">
      <c r="A27" s="26"/>
      <c r="B27" s="70" t="s">
        <v>43</v>
      </c>
      <c r="C27" s="71"/>
      <c r="D27" s="41"/>
      <c r="E27" s="30"/>
      <c r="F27" s="42"/>
      <c r="G27" s="43">
        <f>SUM(G28:G32)</f>
        <v>5929750</v>
      </c>
    </row>
    <row r="28" spans="1:7" s="2" customFormat="1" ht="106.5" customHeight="1" x14ac:dyDescent="0.2">
      <c r="A28" s="26">
        <v>19</v>
      </c>
      <c r="B28" s="38" t="s">
        <v>44</v>
      </c>
      <c r="C28" s="39" t="s">
        <v>63</v>
      </c>
      <c r="D28" s="30" t="s">
        <v>17</v>
      </c>
      <c r="E28" s="30">
        <v>19</v>
      </c>
      <c r="F28" s="18">
        <f>74250</f>
        <v>74250</v>
      </c>
      <c r="G28" s="37">
        <f>E28*F28</f>
        <v>1410750</v>
      </c>
    </row>
    <row r="29" spans="1:7" s="2" customFormat="1" ht="93.75" customHeight="1" x14ac:dyDescent="0.2">
      <c r="A29" s="26">
        <v>20</v>
      </c>
      <c r="B29" s="38" t="s">
        <v>38</v>
      </c>
      <c r="C29" s="39" t="s">
        <v>60</v>
      </c>
      <c r="D29" s="40" t="s">
        <v>16</v>
      </c>
      <c r="E29" s="40">
        <v>32</v>
      </c>
      <c r="F29" s="18">
        <f>60500</f>
        <v>60500</v>
      </c>
      <c r="G29" s="37">
        <f t="shared" ref="G29:G32" si="1">E29*F29</f>
        <v>1936000</v>
      </c>
    </row>
    <row r="30" spans="1:7" s="2" customFormat="1" ht="72.75" customHeight="1" x14ac:dyDescent="0.2">
      <c r="A30" s="26">
        <v>21</v>
      </c>
      <c r="B30" s="38" t="s">
        <v>37</v>
      </c>
      <c r="C30" s="39" t="s">
        <v>61</v>
      </c>
      <c r="D30" s="40" t="s">
        <v>16</v>
      </c>
      <c r="E30" s="40">
        <v>48</v>
      </c>
      <c r="F30" s="18">
        <v>39000</v>
      </c>
      <c r="G30" s="37">
        <f t="shared" si="1"/>
        <v>1872000</v>
      </c>
    </row>
    <row r="31" spans="1:7" s="2" customFormat="1" ht="29.25" customHeight="1" x14ac:dyDescent="0.2">
      <c r="A31" s="26">
        <v>22</v>
      </c>
      <c r="B31" s="49" t="s">
        <v>65</v>
      </c>
      <c r="C31" s="22" t="s">
        <v>66</v>
      </c>
      <c r="D31" s="23" t="s">
        <v>16</v>
      </c>
      <c r="E31" s="40">
        <v>2</v>
      </c>
      <c r="F31" s="18">
        <v>18000</v>
      </c>
      <c r="G31" s="37">
        <f t="shared" si="1"/>
        <v>36000</v>
      </c>
    </row>
    <row r="32" spans="1:7" s="44" customFormat="1" ht="165" customHeight="1" x14ac:dyDescent="0.2">
      <c r="A32" s="26">
        <v>23</v>
      </c>
      <c r="B32" s="38" t="s">
        <v>18</v>
      </c>
      <c r="C32" s="39" t="s">
        <v>64</v>
      </c>
      <c r="D32" s="40" t="s">
        <v>10</v>
      </c>
      <c r="E32" s="40">
        <v>5</v>
      </c>
      <c r="F32" s="18">
        <f>135000</f>
        <v>135000</v>
      </c>
      <c r="G32" s="37">
        <f t="shared" si="1"/>
        <v>675000</v>
      </c>
    </row>
    <row r="33" spans="1:7" s="2" customFormat="1" ht="16.5" customHeight="1" x14ac:dyDescent="0.2">
      <c r="A33" s="72" t="s">
        <v>35</v>
      </c>
      <c r="B33" s="73"/>
      <c r="C33" s="73"/>
      <c r="D33" s="74"/>
      <c r="E33" s="26"/>
      <c r="F33" s="45"/>
      <c r="G33" s="46">
        <f>SUM(G34:G37)</f>
        <v>3323360</v>
      </c>
    </row>
    <row r="34" spans="1:7" s="2" customFormat="1" ht="37.5" customHeight="1" x14ac:dyDescent="0.2">
      <c r="A34" s="26">
        <v>24</v>
      </c>
      <c r="B34" s="22" t="s">
        <v>67</v>
      </c>
      <c r="C34" s="22" t="s">
        <v>67</v>
      </c>
      <c r="D34" s="23" t="s">
        <v>10</v>
      </c>
      <c r="E34" s="30">
        <v>1</v>
      </c>
      <c r="F34" s="18">
        <f>1010</f>
        <v>1010</v>
      </c>
      <c r="G34" s="48">
        <f>F34*E34</f>
        <v>1010</v>
      </c>
    </row>
    <row r="35" spans="1:7" s="2" customFormat="1" ht="25.5" customHeight="1" x14ac:dyDescent="0.2">
      <c r="A35" s="26">
        <v>25</v>
      </c>
      <c r="B35" s="49" t="s">
        <v>72</v>
      </c>
      <c r="C35" s="47" t="s">
        <v>75</v>
      </c>
      <c r="D35" s="23" t="s">
        <v>69</v>
      </c>
      <c r="E35" s="23">
        <v>13.5</v>
      </c>
      <c r="F35" s="18">
        <v>93090</v>
      </c>
      <c r="G35" s="49">
        <f t="shared" ref="G35:G47" si="2">F35*E35</f>
        <v>1256715</v>
      </c>
    </row>
    <row r="36" spans="1:7" s="2" customFormat="1" ht="25.5" customHeight="1" x14ac:dyDescent="0.2">
      <c r="A36" s="26">
        <v>26</v>
      </c>
      <c r="B36" s="49" t="s">
        <v>73</v>
      </c>
      <c r="C36" s="47" t="s">
        <v>76</v>
      </c>
      <c r="D36" s="23" t="s">
        <v>69</v>
      </c>
      <c r="E36" s="23">
        <v>13.5</v>
      </c>
      <c r="F36" s="18">
        <v>68480</v>
      </c>
      <c r="G36" s="49">
        <f t="shared" si="2"/>
        <v>924480</v>
      </c>
    </row>
    <row r="37" spans="1:7" s="2" customFormat="1" ht="25.5" customHeight="1" x14ac:dyDescent="0.2">
      <c r="A37" s="26">
        <v>27</v>
      </c>
      <c r="B37" s="49" t="s">
        <v>74</v>
      </c>
      <c r="C37" s="47" t="s">
        <v>77</v>
      </c>
      <c r="D37" s="23" t="s">
        <v>69</v>
      </c>
      <c r="E37" s="23">
        <v>13.5</v>
      </c>
      <c r="F37" s="18">
        <v>84530</v>
      </c>
      <c r="G37" s="49">
        <f t="shared" si="2"/>
        <v>1141155</v>
      </c>
    </row>
    <row r="38" spans="1:7" ht="25.5" customHeight="1" x14ac:dyDescent="0.2">
      <c r="A38" s="78" t="s">
        <v>90</v>
      </c>
      <c r="B38" s="79"/>
      <c r="C38" s="79"/>
      <c r="D38" s="80"/>
      <c r="E38" s="54"/>
      <c r="F38" s="55"/>
      <c r="G38" s="56">
        <f>G39</f>
        <v>369200</v>
      </c>
    </row>
    <row r="39" spans="1:7" s="2" customFormat="1" ht="15" customHeight="1" x14ac:dyDescent="0.2">
      <c r="A39" s="26">
        <v>28</v>
      </c>
      <c r="B39" s="61" t="s">
        <v>68</v>
      </c>
      <c r="C39" s="39" t="s">
        <v>68</v>
      </c>
      <c r="D39" s="30" t="s">
        <v>69</v>
      </c>
      <c r="E39" s="30">
        <v>71</v>
      </c>
      <c r="F39" s="18">
        <f>5200</f>
        <v>5200</v>
      </c>
      <c r="G39" s="37">
        <f t="shared" si="2"/>
        <v>369200</v>
      </c>
    </row>
    <row r="40" spans="1:7" ht="15" customHeight="1" x14ac:dyDescent="0.2">
      <c r="A40" s="78" t="s">
        <v>70</v>
      </c>
      <c r="B40" s="79"/>
      <c r="C40" s="79"/>
      <c r="D40" s="79"/>
      <c r="E40" s="53"/>
      <c r="F40" s="53"/>
      <c r="G40" s="53">
        <f>SUM(G41:G47)</f>
        <v>11248472</v>
      </c>
    </row>
    <row r="41" spans="1:7" s="2" customFormat="1" ht="51" customHeight="1" x14ac:dyDescent="0.2">
      <c r="A41" s="26">
        <v>29</v>
      </c>
      <c r="B41" s="57" t="s">
        <v>71</v>
      </c>
      <c r="C41" s="39" t="s">
        <v>71</v>
      </c>
      <c r="D41" s="58" t="s">
        <v>16</v>
      </c>
      <c r="E41" s="30">
        <v>39</v>
      </c>
      <c r="F41" s="18">
        <f>33448</f>
        <v>33448</v>
      </c>
      <c r="G41" s="37">
        <f t="shared" si="2"/>
        <v>1304472</v>
      </c>
    </row>
    <row r="42" spans="1:7" s="2" customFormat="1" ht="51" customHeight="1" x14ac:dyDescent="0.2">
      <c r="A42" s="26">
        <v>30</v>
      </c>
      <c r="B42" s="57" t="s">
        <v>78</v>
      </c>
      <c r="C42" s="59" t="s">
        <v>79</v>
      </c>
      <c r="D42" s="58" t="s">
        <v>80</v>
      </c>
      <c r="E42" s="30">
        <v>690</v>
      </c>
      <c r="F42" s="18">
        <v>4500</v>
      </c>
      <c r="G42" s="37">
        <f t="shared" si="2"/>
        <v>3105000</v>
      </c>
    </row>
    <row r="43" spans="1:7" s="2" customFormat="1" ht="51" customHeight="1" x14ac:dyDescent="0.2">
      <c r="A43" s="26">
        <v>31</v>
      </c>
      <c r="B43" s="57" t="s">
        <v>82</v>
      </c>
      <c r="C43" s="59" t="s">
        <v>81</v>
      </c>
      <c r="D43" s="58" t="s">
        <v>69</v>
      </c>
      <c r="E43" s="30">
        <v>40</v>
      </c>
      <c r="F43" s="18">
        <v>158000</v>
      </c>
      <c r="G43" s="37">
        <f t="shared" si="2"/>
        <v>6320000</v>
      </c>
    </row>
    <row r="44" spans="1:7" s="2" customFormat="1" ht="51" customHeight="1" x14ac:dyDescent="0.2">
      <c r="A44" s="26">
        <v>33</v>
      </c>
      <c r="B44" s="49" t="s">
        <v>83</v>
      </c>
      <c r="C44" s="22" t="s">
        <v>84</v>
      </c>
      <c r="D44" s="81" t="s">
        <v>16</v>
      </c>
      <c r="E44" s="40">
        <f>40+20</f>
        <v>60</v>
      </c>
      <c r="F44" s="18">
        <v>1400</v>
      </c>
      <c r="G44" s="18">
        <f t="shared" si="2"/>
        <v>84000</v>
      </c>
    </row>
    <row r="45" spans="1:7" s="2" customFormat="1" ht="39.75" customHeight="1" x14ac:dyDescent="0.2">
      <c r="A45" s="26">
        <v>34</v>
      </c>
      <c r="B45" s="49" t="s">
        <v>85</v>
      </c>
      <c r="C45" s="22" t="s">
        <v>86</v>
      </c>
      <c r="D45" s="81" t="s">
        <v>16</v>
      </c>
      <c r="E45" s="40">
        <f>40+20</f>
        <v>60</v>
      </c>
      <c r="F45" s="18">
        <v>1400</v>
      </c>
      <c r="G45" s="18">
        <f t="shared" si="2"/>
        <v>84000</v>
      </c>
    </row>
    <row r="46" spans="1:7" s="2" customFormat="1" ht="62.25" customHeight="1" x14ac:dyDescent="0.2">
      <c r="A46" s="26">
        <v>35</v>
      </c>
      <c r="B46" s="49" t="s">
        <v>87</v>
      </c>
      <c r="C46" s="22" t="s">
        <v>88</v>
      </c>
      <c r="D46" s="81" t="s">
        <v>16</v>
      </c>
      <c r="E46" s="40">
        <f>40+20</f>
        <v>60</v>
      </c>
      <c r="F46" s="18">
        <v>2950</v>
      </c>
      <c r="G46" s="18">
        <f t="shared" si="2"/>
        <v>177000</v>
      </c>
    </row>
    <row r="47" spans="1:7" s="2" customFormat="1" ht="75" customHeight="1" x14ac:dyDescent="0.2">
      <c r="A47" s="26">
        <v>36</v>
      </c>
      <c r="B47" s="60" t="s">
        <v>89</v>
      </c>
      <c r="C47" s="82" t="s">
        <v>91</v>
      </c>
      <c r="D47" s="40" t="s">
        <v>16</v>
      </c>
      <c r="E47" s="40">
        <v>120</v>
      </c>
      <c r="F47" s="18">
        <v>1450</v>
      </c>
      <c r="G47" s="18">
        <f t="shared" si="2"/>
        <v>174000</v>
      </c>
    </row>
    <row r="48" spans="1:7" s="6" customFormat="1" ht="13.5" customHeight="1" x14ac:dyDescent="0.2">
      <c r="A48" s="3"/>
      <c r="B48" s="65" t="s">
        <v>11</v>
      </c>
      <c r="C48" s="16"/>
      <c r="D48" s="4"/>
      <c r="E48" s="52"/>
      <c r="F48" s="13"/>
      <c r="G48" s="5">
        <f>G7+G10+G27+G38+G40+G33</f>
        <v>32980730</v>
      </c>
    </row>
    <row r="49" spans="1:7" ht="26.45" customHeight="1" x14ac:dyDescent="0.2">
      <c r="A49" s="7"/>
      <c r="B49" s="66"/>
      <c r="C49" s="8"/>
      <c r="D49" s="9"/>
      <c r="E49" s="9"/>
      <c r="F49" s="14"/>
      <c r="G49" s="10"/>
    </row>
    <row r="50" spans="1:7" x14ac:dyDescent="0.2">
      <c r="A50" s="68" t="s">
        <v>8</v>
      </c>
      <c r="B50" s="68"/>
      <c r="C50" s="68"/>
      <c r="D50" s="68"/>
      <c r="E50" s="68"/>
      <c r="F50" s="68"/>
      <c r="G50" s="68"/>
    </row>
    <row r="51" spans="1:7" s="11" customFormat="1" ht="53.25" customHeight="1" x14ac:dyDescent="0.2">
      <c r="A51" s="67" t="s">
        <v>12</v>
      </c>
      <c r="B51" s="67"/>
      <c r="C51" s="67"/>
      <c r="D51" s="67"/>
      <c r="E51" s="67"/>
      <c r="F51" s="67"/>
      <c r="G51" s="67"/>
    </row>
  </sheetData>
  <mergeCells count="9">
    <mergeCell ref="A51:G51"/>
    <mergeCell ref="A50:G50"/>
    <mergeCell ref="A4:G4"/>
    <mergeCell ref="B27:C27"/>
    <mergeCell ref="A7:D7"/>
    <mergeCell ref="A33:D33"/>
    <mergeCell ref="A6:G6"/>
    <mergeCell ref="A38:D38"/>
    <mergeCell ref="A40:D40"/>
  </mergeCells>
  <pageMargins left="0.19685039370078741" right="0.19685039370078741" top="0.74803149606299213" bottom="0.74803149606299213" header="0.31496062992125984" footer="0.31496062992125984"/>
  <pageSetup paperSize="9" scale="6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МИ</vt:lpstr>
      <vt:lpstr>МИ!Область_печати</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Пользователь Windows</cp:lastModifiedBy>
  <cp:lastPrinted>2022-01-28T03:36:05Z</cp:lastPrinted>
  <dcterms:created xsi:type="dcterms:W3CDTF">2019-03-11T10:08:28Z</dcterms:created>
  <dcterms:modified xsi:type="dcterms:W3CDTF">2023-01-24T09:59:59Z</dcterms:modified>
</cp:coreProperties>
</file>