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4\Объявление\18 от 28.03.2024\"/>
    </mc:Choice>
  </mc:AlternateContent>
  <bookViews>
    <workbookView xWindow="0" yWindow="0" windowWidth="28800" windowHeight="12300"/>
  </bookViews>
  <sheets>
    <sheet name="ЛС и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МИ'!$A$1:$G$42</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36" i="1" l="1"/>
  <c r="G35" i="1" l="1"/>
  <c r="G34" i="1" s="1"/>
  <c r="G33" i="1" l="1"/>
  <c r="G32" i="1" l="1"/>
  <c r="G31" i="1" l="1"/>
  <c r="G30" i="1" l="1"/>
  <c r="G28" i="1"/>
  <c r="G29" i="1"/>
  <c r="G27" i="1"/>
  <c r="G26" i="1"/>
  <c r="G20" i="1" l="1"/>
  <c r="G11" i="1"/>
  <c r="G12" i="1"/>
  <c r="G10" i="1" l="1"/>
  <c r="G8" i="1" l="1"/>
  <c r="G7" i="1" l="1"/>
  <c r="G6" i="1" s="1"/>
  <c r="G13" i="1" l="1"/>
  <c r="E21" i="1" l="1"/>
  <c r="G25" i="1" l="1"/>
  <c r="G24" i="1"/>
  <c r="G23" i="1" l="1"/>
  <c r="G18" i="1" l="1"/>
  <c r="G19" i="1"/>
  <c r="G21" i="1"/>
  <c r="G22" i="1"/>
  <c r="F17" i="1" l="1"/>
  <c r="G17" i="1" s="1"/>
  <c r="G16" i="1" l="1"/>
  <c r="G14" i="1"/>
  <c r="G9" i="1" s="1"/>
  <c r="G38" i="1" s="1"/>
  <c r="G15" i="1"/>
</calcChain>
</file>

<file path=xl/sharedStrings.xml><?xml version="1.0" encoding="utf-8"?>
<sst xmlns="http://schemas.openxmlformats.org/spreadsheetml/2006/main" count="101" uniqueCount="68">
  <si>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</si>
  <si>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</si>
  <si>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</si>
  <si>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</si>
  <si>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</si>
  <si>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</si>
  <si>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</si>
  <si>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</si>
  <si>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</si>
  <si>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</si>
  <si>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</si>
  <si>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</si>
  <si>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</si>
  <si>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Пинцент анатомический 150 х 1.5</t>
  </si>
  <si>
    <t>Пинцент анатомический 250 х 2,5</t>
  </si>
  <si>
    <t>штук</t>
  </si>
  <si>
    <t>Презервативы для УЗИ рекомендованы для использования со всеми видами ректо-вагинальных датчиков аппарата ультразвукового исследовани.</t>
  </si>
  <si>
    <t>Пинцет анатомический  250х2,5 – анатомический инструмент, предназначенный для удерживания вспомогательных медицинских средств.</t>
  </si>
  <si>
    <t>Скальпель, одноразовый, стерильный №15</t>
  </si>
  <si>
    <t>Скальпель, одноразовый, стерильный №18</t>
  </si>
  <si>
    <t>Скальпель, одноразовый, стерильный №23</t>
  </si>
  <si>
    <t>Спринцовка  резиновая с твердым наконечником размер №1</t>
  </si>
  <si>
    <t xml:space="preserve">Спринцовка размер №9 с твердым наконечником </t>
  </si>
  <si>
    <t>Пинцент анатомический  150 х 1.5 – анатомический инструмент, предназначенный для удерживания вспомогательных медицинских средств</t>
  </si>
  <si>
    <t>Троакар полостной, диаметром 7 мм. Троакар полостной имеет иглу трёхгранной заточки диаметром 7 мм.  Предназначен для пункции брюшной и грудной полости с последующим проведением дренажей или инструментов. Возможность обработки дезинфекционными растворами, разработанными для металлических инструментов.</t>
  </si>
  <si>
    <t>Медификс система для измерения ЦВД  180 С №50</t>
  </si>
  <si>
    <t xml:space="preserve">Медификс система, шкала для измерения центрального венозного давления. Градуировка от +30см вод.ст.до -15см вод.ст. Длина - 80 см. Для многократного применения. Материал ударопрочная пластмасса. С универсальным фиксирующим зажимом. </t>
  </si>
  <si>
    <t>Пинцет анатомический,  150 мм</t>
  </si>
  <si>
    <t>Сетка полипропилен, одноразовый, 30х30</t>
  </si>
  <si>
    <t>Спринцовка №9 с твердым наконечником, резиновая для отсасывания жидкости из полостей организма, 270 мл</t>
  </si>
  <si>
    <t>Спринцовка №1 с твердым наконечником, 30 мл</t>
  </si>
  <si>
    <t xml:space="preserve">Презерватив  в закрытой упаковке </t>
  </si>
  <si>
    <t>к объявлению 18 от 28.03.2024г.</t>
  </si>
  <si>
    <t>Лекарственные средства</t>
  </si>
  <si>
    <t>Вазелин 25,0</t>
  </si>
  <si>
    <t>мазь для наружного применения 25 г</t>
  </si>
  <si>
    <t>туба</t>
  </si>
  <si>
    <t>Перекись водорода 3%- 100,0</t>
  </si>
  <si>
    <t>раствор для наружного применения 3% 100 мл</t>
  </si>
  <si>
    <t>флакон</t>
  </si>
  <si>
    <t xml:space="preserve">Аспирационный наконечник </t>
  </si>
  <si>
    <t>Наконечник аспирационный, гибкий, тонкий, с отверстием для вакуум-контроля. Катетеры эластичны и могут сгибаться оператором для изменения угла и приспособления к специальным нуждам. Диаметр - 12 Fr. Длина - 25см. Стерильно.</t>
  </si>
  <si>
    <t>штука</t>
  </si>
  <si>
    <t>Бинт нестерильный</t>
  </si>
  <si>
    <t>Бинты изготовлены из отбеленной медицинской марли. Длина и ширина 7м х 14см; не стерильный</t>
  </si>
  <si>
    <t>Бинт стерильный</t>
  </si>
  <si>
    <t>Бинты изготовлены из отбеленной медицинской марли. Длина и ширина  7м х 14см; стерильный</t>
  </si>
  <si>
    <t>Скальпель, одноразовый, стерильный №22</t>
  </si>
  <si>
    <t>Зажим  кровоостанавливающий, изогнутый,  №3, длиной 200 мм</t>
  </si>
  <si>
    <t>Зажим кровоостанавливающий, изогнутый,  №3, длиной 200 мм. Зажим кровоостанавливающий 1x2 зубчатый изогнутый. Зажим типа Кохера: кровоостанавливающий зажим с длинными узкими рабочими губками, имеющими острые зубцы, причем единственный зубец одной губки входит между двумя зубцами второй. Применяется для временной остановки кровотечения</t>
  </si>
  <si>
    <t>Зонд ректальный (ПХВ) для одноразового применения размер №30</t>
  </si>
  <si>
    <t>Катетер внутривенный Бабочка, размер 21G</t>
  </si>
  <si>
    <t>Клеенка подкладная медицинская 25 метров в рулоне</t>
  </si>
  <si>
    <t>Клеенка подкладная медицинская 25 метров в рулоне. Цвет оранжевая или коричневая. Применяется в качестве подкладочного непроницаемого материала для санитарно- гигиенических целей в медицинских учреждениях, личном пользовании в рулонах по 45 погонных метров в каждом, ширина рулона - 0,84 м +4%.</t>
  </si>
  <si>
    <t>метр</t>
  </si>
  <si>
    <t xml:space="preserve">Лезвие хирургическое, съемное, одноразовое №22 </t>
  </si>
  <si>
    <t>Набор для катетеризации крупных сосудов 2х канальный, одноразовый, стерильный</t>
  </si>
  <si>
    <t>Набор для катетеризации крупных сосудов, одноразовый, 2х канальный, стерильный.  Катетер двухканальный 7F*20см, проводник J 035*60см, дилататор 8F*12см,  игла 18G*7см, шприц 10мл, скальпель, Мотыльковый клапан с зажимом</t>
  </si>
  <si>
    <t>Фильтр антибактериальный</t>
  </si>
  <si>
    <t>Шприц  тип Жанэ   50 мл одноразовый с наконечникам для катетерной насадки</t>
  </si>
  <si>
    <t xml:space="preserve">Реагенты для гематологического анализатора ВС-5000  </t>
  </si>
  <si>
    <t xml:space="preserve">Набор контрольных растворов </t>
  </si>
  <si>
    <t>Набор контрольных растворов предназначен для ежедневного проведения внутрилабораторного контроля точности измерений на приборах использующих в работе базовые реагенты. Набор должен состоять из трех флаконов, емкостью не менее 3,5мл каждый. Контрольные растворы предоставляют проверенные контрольные данные не менее чем по двенадцати  клинического анализа крови плюс дополнительные аналитические параметры, относящиеся к трехвершинной кривой распределения эритроцитов и тромбоцитов.  Наличие аттестованных референтных параметров соответствующих низким, нормальным и высоким показателям указанным во вкладыше, который прилагается к набору. Дополнительно вкладыш должен иметь специальный штриховой код совместимый со считывателем для закрытой гематологической системы для автоматического ввода референтных параметров в память прибора.Для автоматического гематологического анализатора закрытого типа Mindray ВС-5000.</t>
  </si>
  <si>
    <t>набор</t>
  </si>
  <si>
    <t>Тромбин</t>
  </si>
  <si>
    <t>Реагенты для блока ЦЦЛ</t>
  </si>
  <si>
    <t>упаковка</t>
  </si>
  <si>
    <t xml:space="preserve"> Реагент для определения тромбинового времени. Состав: тест-реагент для тромбина лиофилизированный - стандартизованные количества телячьего сывороточного тромбина, бычьего альбумина; буферный раствор для тест-реагента для тромбина – 4 (2-гидроксиэтил)–1 пиперазинэтансульфониковая кислота, рН 7.4,  консерванты:  5-хлор-2-метил-4изотиазол-3-он.
В упаковке    10 флаконов объёмом    5 мл каждый рассчитанных на   500 тестов.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</si>
</sst>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4"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11"/>
      <color theme="1"/>
      <name val="Times New Roman"/>
      <family val="2"/>
      <charset val="204"/>
    </font>
    <font>
      <sz val="9"/>
      <color rgb="FFFF0000"/>
      <name val="Times New Roman"/>
      <family val="1"/>
      <charset val="204"/>
    </font>
    <font>
      <b/>
      <sz val="9"/>
      <color rgb="FFFF0000"/>
      <name val="Times New Roman"/>
      <family val="1"/>
      <charset val="204"/>
    </font>
    <font>
      <sz val="8"/>
      <name val="Arial"/>
      <family val="2"/>
    </font>
    <font>
      <sz val="9"/>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indexed="64"/>
      </top>
      <bottom style="thin">
        <color auto="1"/>
      </bottom>
      <diagonal/>
    </border>
  </borders>
  <cellStyleXfs count="26">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xf numFmtId="0" fontId="9" fillId="0" borderId="0"/>
    <xf numFmtId="0" fontId="12" fillId="0" borderId="0"/>
  </cellStyleXfs>
  <cellXfs count="55">
    <xf numFmtId="0" fontId="0" fillId="0" borderId="0" xfId="0"/>
    <xf numFmtId="0" fontId="7" fillId="0" borderId="0" xfId="1" applyFont="1"/>
    <xf numFmtId="0" fontId="7" fillId="0" borderId="0" xfId="1" applyFont="1" applyFill="1"/>
    <xf numFmtId="0" fontId="8" fillId="0" borderId="2" xfId="5" applyFont="1" applyFill="1" applyBorder="1" applyAlignment="1">
      <alignment horizontal="center" vertical="top" wrapText="1"/>
    </xf>
    <xf numFmtId="4" fontId="8" fillId="0" borderId="2" xfId="5" applyNumberFormat="1" applyFont="1" applyFill="1" applyBorder="1" applyAlignment="1">
      <alignment horizontal="right" vertical="top"/>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0" fontId="7" fillId="0" borderId="0" xfId="0" applyFont="1" applyFill="1"/>
    <xf numFmtId="0" fontId="8" fillId="0" borderId="5" xfId="5" applyFont="1" applyFill="1" applyBorder="1" applyAlignment="1">
      <alignment horizontal="left" vertical="top" wrapText="1"/>
    </xf>
    <xf numFmtId="0" fontId="8" fillId="0" borderId="2" xfId="1" applyFont="1" applyFill="1" applyBorder="1" applyAlignment="1">
      <alignment horizontal="center" vertical="center" wrapText="1"/>
    </xf>
    <xf numFmtId="43" fontId="8" fillId="0" borderId="2" xfId="22" applyFont="1" applyFill="1" applyBorder="1" applyAlignment="1">
      <alignment horizontal="center" vertical="center" wrapText="1"/>
    </xf>
    <xf numFmtId="3" fontId="7" fillId="0" borderId="2" xfId="22" applyNumberFormat="1" applyFont="1" applyFill="1" applyBorder="1" applyAlignment="1">
      <alignment horizontal="center" vertical="center"/>
    </xf>
    <xf numFmtId="4" fontId="7" fillId="0" borderId="2" xfId="17" applyNumberFormat="1" applyFont="1" applyFill="1" applyBorder="1" applyAlignment="1" applyProtection="1">
      <alignment horizontal="right" vertical="center" wrapText="1"/>
    </xf>
    <xf numFmtId="0" fontId="7" fillId="0" borderId="0" xfId="1" applyFont="1" applyAlignment="1">
      <alignment horizontal="left"/>
    </xf>
    <xf numFmtId="0" fontId="7" fillId="0" borderId="0" xfId="1" applyFont="1" applyAlignment="1">
      <alignment vertical="center"/>
    </xf>
    <xf numFmtId="0" fontId="8" fillId="0" borderId="2" xfId="5" applyFont="1" applyFill="1" applyBorder="1" applyAlignment="1">
      <alignment horizontal="left" vertical="center" wrapText="1"/>
    </xf>
    <xf numFmtId="0" fontId="7" fillId="0" borderId="0" xfId="5" applyFont="1" applyFill="1" applyBorder="1" applyAlignment="1">
      <alignment horizontal="left" vertical="center" wrapText="1"/>
    </xf>
    <xf numFmtId="3" fontId="11" fillId="0" borderId="2" xfId="5" applyNumberFormat="1" applyFont="1" applyFill="1" applyBorder="1" applyAlignment="1">
      <alignment horizontal="center" vertical="top" wrapText="1"/>
    </xf>
    <xf numFmtId="0" fontId="10" fillId="0" borderId="0" xfId="5" applyFont="1" applyFill="1" applyBorder="1" applyAlignment="1">
      <alignment horizontal="center" vertical="top" wrapText="1"/>
    </xf>
    <xf numFmtId="0" fontId="10" fillId="0" borderId="0" xfId="1" applyFont="1" applyAlignment="1">
      <alignment horizontal="center"/>
    </xf>
    <xf numFmtId="0" fontId="7" fillId="2" borderId="2" xfId="1" applyFont="1" applyFill="1" applyBorder="1" applyAlignment="1">
      <alignment horizontal="center" vertical="center"/>
    </xf>
    <xf numFmtId="3" fontId="7" fillId="2" borderId="2" xfId="22" applyNumberFormat="1" applyFont="1" applyFill="1" applyBorder="1" applyAlignment="1">
      <alignment horizontal="center" vertical="center"/>
    </xf>
    <xf numFmtId="43" fontId="7" fillId="0" borderId="0" xfId="22" applyFont="1" applyAlignment="1">
      <alignment horizontal="right" vertical="center" wrapText="1"/>
    </xf>
    <xf numFmtId="43" fontId="11" fillId="0" borderId="2" xfId="22" applyFont="1" applyFill="1" applyBorder="1" applyAlignment="1">
      <alignment horizontal="right" vertical="center" wrapText="1"/>
    </xf>
    <xf numFmtId="43" fontId="10" fillId="0" borderId="0" xfId="22" applyFont="1" applyFill="1" applyBorder="1" applyAlignment="1">
      <alignment horizontal="right" vertical="center" wrapText="1"/>
    </xf>
    <xf numFmtId="43" fontId="10" fillId="0" borderId="0" xfId="22" applyFont="1" applyAlignment="1">
      <alignment horizontal="right"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vertical="center" wrapText="1"/>
    </xf>
    <xf numFmtId="43" fontId="7" fillId="2" borderId="2" xfId="19"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0" borderId="2" xfId="1" applyFont="1" applyFill="1" applyBorder="1" applyAlignment="1">
      <alignment horizontal="center" vertical="center" wrapText="1"/>
    </xf>
    <xf numFmtId="43" fontId="7" fillId="0" borderId="2" xfId="22" applyFont="1" applyFill="1" applyBorder="1" applyAlignment="1">
      <alignment horizontal="center" vertical="center" wrapText="1"/>
    </xf>
    <xf numFmtId="43" fontId="7" fillId="0" borderId="2" xfId="1" applyNumberFormat="1" applyFont="1" applyFill="1" applyBorder="1" applyAlignment="1">
      <alignment horizontal="center" vertical="center" wrapText="1"/>
    </xf>
    <xf numFmtId="0" fontId="7" fillId="3" borderId="0" xfId="1" applyFont="1" applyFill="1"/>
    <xf numFmtId="0" fontId="7" fillId="0" borderId="5" xfId="1" applyFont="1" applyFill="1" applyBorder="1" applyAlignment="1">
      <alignment horizontal="left" vertical="center" wrapText="1"/>
    </xf>
    <xf numFmtId="0" fontId="7" fillId="0" borderId="2" xfId="1" applyFont="1" applyFill="1" applyBorder="1" applyAlignment="1">
      <alignment horizontal="center" vertical="center"/>
    </xf>
    <xf numFmtId="43" fontId="7" fillId="0" borderId="2" xfId="19" applyFont="1" applyFill="1" applyBorder="1" applyAlignment="1">
      <alignment horizontal="center" vertical="center" wrapText="1"/>
    </xf>
    <xf numFmtId="43" fontId="8" fillId="0" borderId="6" xfId="1" applyNumberFormat="1" applyFont="1" applyFill="1" applyBorder="1" applyAlignment="1">
      <alignment vertical="center" wrapText="1"/>
    </xf>
    <xf numFmtId="4" fontId="8" fillId="0" borderId="6" xfId="1" applyNumberFormat="1" applyFont="1" applyFill="1" applyBorder="1" applyAlignment="1">
      <alignmen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13" fillId="0" borderId="2" xfId="4" applyFont="1" applyFill="1" applyBorder="1" applyAlignment="1">
      <alignment vertical="center" wrapText="1"/>
    </xf>
    <xf numFmtId="0" fontId="7" fillId="0" borderId="2" xfId="22" applyNumberFormat="1" applyFont="1" applyFill="1" applyBorder="1" applyAlignment="1">
      <alignment horizontal="center" vertical="center" wrapText="1"/>
    </xf>
    <xf numFmtId="0" fontId="7" fillId="0" borderId="2" xfId="25" applyFont="1" applyFill="1" applyBorder="1" applyAlignment="1">
      <alignment horizontal="left" vertical="center" wrapText="1"/>
    </xf>
    <xf numFmtId="0" fontId="7" fillId="0" borderId="2" xfId="25" applyFont="1" applyFill="1" applyBorder="1" applyAlignment="1">
      <alignment vertical="center" wrapText="1"/>
    </xf>
    <xf numFmtId="0" fontId="7" fillId="0" borderId="5" xfId="1" applyFont="1" applyFill="1" applyBorder="1" applyAlignment="1">
      <alignment horizontal="left" vertical="top" wrapText="1"/>
    </xf>
    <xf numFmtId="0" fontId="8" fillId="0" borderId="2" xfId="1" applyFont="1" applyFill="1" applyBorder="1"/>
    <xf numFmtId="0" fontId="7" fillId="0" borderId="0" xfId="0" applyFont="1" applyFill="1" applyBorder="1" applyAlignment="1">
      <alignment horizontal="left" vertical="top" wrapText="1"/>
    </xf>
    <xf numFmtId="0" fontId="7" fillId="0" borderId="0" xfId="0" applyFont="1" applyFill="1" applyBorder="1" applyAlignment="1"/>
    <xf numFmtId="0" fontId="8" fillId="0" borderId="1" xfId="1" applyFont="1" applyFill="1" applyBorder="1" applyAlignment="1">
      <alignment horizontal="center"/>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cellXfs>
  <cellStyles count="26">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19" xfId="24"/>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Обычный_таргентные 2016" xfId="25"/>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 val="ПО НОВОМУ ШТАТНОМУ"/>
      <sheetName val="Utility"/>
      <sheetName val="34-143"/>
      <sheetName val="Sheet1"/>
      <sheetName val="Справочник"/>
      <sheetName val="Анал_ГРНЗ"/>
      <sheetName val="для_цехов"/>
      <sheetName val="проект_(2)"/>
      <sheetName val="проект_(3)"/>
      <sheetName val="свод_(2)"/>
      <sheetName val="Управ_(2)"/>
      <sheetName val="ПО_НОВОМУ_ШТАТНОМУ"/>
      <sheetName val="PP&amp;E mvt for 2003"/>
      <sheetName val="Курсы валю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 val="КДУ в разр.МО"/>
      <sheetName val="Лист1"/>
      <sheetName val="Скрин.в разр.МО"/>
      <sheetName val="Касса97_2003_"/>
      <sheetName val="Дем прогноз"/>
      <sheetName val="Приказ"/>
      <sheetName val="Цены"/>
      <sheetName val="DEPLETION TOOL"/>
      <sheetName val="FY16_"/>
      <sheetName val="Акколь"/>
      <sheetName val="067 100 (апп не имеющ.право) "/>
      <sheetName val="Utility"/>
      <sheetName val="ГБ_РБ(на_1_июля)"/>
      <sheetName val="Доля_центр-ии"/>
      <sheetName val="Доля_центр-ии_(2)"/>
      <sheetName val="Прирост_ГБ"/>
      <sheetName val="РБ_(уточн_2003)"/>
      <sheetName val="РБ_(уточн_2003)_(тыс)"/>
      <sheetName val="поставка_сравн13"/>
      <sheetName val="ремонт_25"/>
      <sheetName val="ПО_НОВОМУ_ШТАТНОМУ"/>
      <sheetName val="расш_по_146___2_"/>
      <sheetName val="face"/>
      <sheetName val="КВИ_медпомощь_свод"/>
      <sheetName val="7"/>
      <sheetName val="КДУ_в_разр_МО"/>
      <sheetName val="Скрин_в_разр_МО"/>
      <sheetName val="Дем_прогноз"/>
      <sheetName val="capex"/>
      <sheetName val="calc"/>
      <sheetName val="crude oil reserves1980-2003"/>
      <sheetName val="мат расходы"/>
      <sheetName val="Форма2"/>
      <sheetName val="Форма1"/>
      <sheetName val="справочники"/>
      <sheetName val="Месяцы"/>
      <sheetName val="139 мягк."/>
    </sheetNames>
    <sheetDataSet>
      <sheetData sheetId="0" refreshError="1">
        <row r="43">
          <cell r="A43">
            <v>2</v>
          </cell>
        </row>
      </sheetData>
      <sheetData sheetId="1">
        <row r="43">
          <cell r="A43">
            <v>33</v>
          </cell>
        </row>
      </sheetData>
      <sheetData sheetId="2">
        <row r="43">
          <cell r="A43">
            <v>33</v>
          </cell>
        </row>
      </sheetData>
      <sheetData sheetId="3">
        <row r="43">
          <cell r="A43">
            <v>2</v>
          </cell>
        </row>
      </sheetData>
      <sheetData sheetId="4"/>
      <sheetData sheetId="5"/>
      <sheetData sheetId="6">
        <row r="43">
          <cell r="A43">
            <v>2</v>
          </cell>
        </row>
      </sheetData>
      <sheetData sheetId="7"/>
      <sheetData sheetId="8"/>
      <sheetData sheetId="9">
        <row r="43">
          <cell r="A43">
            <v>2</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ow r="43">
          <cell r="A43">
            <v>33</v>
          </cell>
        </row>
      </sheetData>
      <sheetData sheetId="19">
        <row r="43">
          <cell r="A43">
            <v>33</v>
          </cell>
        </row>
      </sheetData>
      <sheetData sheetId="20">
        <row r="43">
          <cell r="A43">
            <v>33</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3">
          <cell r="A43">
            <v>33</v>
          </cell>
        </row>
      </sheetData>
      <sheetData sheetId="31">
        <row r="43">
          <cell r="A43">
            <v>33</v>
          </cell>
        </row>
      </sheetData>
      <sheetData sheetId="32">
        <row r="43">
          <cell r="A43">
            <v>33</v>
          </cell>
        </row>
      </sheetData>
      <sheetData sheetId="33" refreshError="1"/>
      <sheetData sheetId="34">
        <row r="43">
          <cell r="A43">
            <v>33</v>
          </cell>
        </row>
      </sheetData>
      <sheetData sheetId="35">
        <row r="43">
          <cell r="A43">
            <v>33</v>
          </cell>
        </row>
      </sheetData>
      <sheetData sheetId="36">
        <row r="43">
          <cell r="A43">
            <v>33</v>
          </cell>
        </row>
      </sheetData>
      <sheetData sheetId="37">
        <row r="43">
          <cell r="A43">
            <v>33</v>
          </cell>
        </row>
      </sheetData>
      <sheetData sheetId="38">
        <row r="43">
          <cell r="A43">
            <v>33</v>
          </cell>
        </row>
      </sheetData>
      <sheetData sheetId="39">
        <row r="43">
          <cell r="A43">
            <v>33</v>
          </cell>
        </row>
      </sheetData>
      <sheetData sheetId="40" refreshError="1"/>
      <sheetData sheetId="41" refreshError="1"/>
      <sheetData sheetId="42" refreshError="1"/>
      <sheetData sheetId="43">
        <row r="43">
          <cell r="A43">
            <v>33</v>
          </cell>
        </row>
      </sheetData>
      <sheetData sheetId="44">
        <row r="43">
          <cell r="A43">
            <v>33</v>
          </cell>
        </row>
      </sheetData>
      <sheetData sheetId="45">
        <row r="43">
          <cell r="A43">
            <v>33</v>
          </cell>
        </row>
      </sheetData>
      <sheetData sheetId="46" refreshError="1"/>
      <sheetData sheetId="47" refreshError="1"/>
      <sheetData sheetId="48">
        <row r="43">
          <cell r="A43">
            <v>33</v>
          </cell>
        </row>
      </sheetData>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 val="снижение пенсионного возр на 27"/>
      <sheetName val="067 100 (апп не имеющ.право) "/>
      <sheetName val="m project num-sevice-pay"/>
      <sheetName val="КВИ_медпомощь_свод"/>
      <sheetName val="Население "/>
      <sheetName val="C_изменн_(2)"/>
      <sheetName val="на_12_10__на_5,1_млрд__(6_мес)_"/>
      <sheetName val="м_таблица_дожития_2003"/>
      <sheetName val="ж_табл_дожития_2003"/>
      <sheetName val="снижение_пенсионного_возр_на_27"/>
      <sheetName val="m_project_num-sevice-pay"/>
      <sheetName val="067_100_(апп_не_имеющ_право)_"/>
      <sheetName val="Main"/>
      <sheetName val="2"/>
      <sheetName val="Изменения"/>
      <sheetName val="1"/>
      <sheetName val="ANALYSIS"/>
      <sheetName val="PLAN"/>
      <sheetName val="Phrase Set"/>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 val="22"/>
      <sheetName val="bop-weo"/>
      <sheetName val="СМП_СЗТ_моделирование"/>
      <sheetName val="1.1_нцоз_прогноз"/>
      <sheetName val="Main"/>
      <sheetName val="2"/>
      <sheetName val="Изменения"/>
      <sheetName val="1"/>
      <sheetName val="DEPLETION TOOL"/>
      <sheetName val="FY16_"/>
      <sheetName val="расш по 146  _2_"/>
      <sheetName val="067 100 (апп не имеющ.право) "/>
      <sheetName val="Население "/>
      <sheetName val="7"/>
      <sheetName val="Общий охват"/>
      <sheetName val="охват по напр"/>
      <sheetName val="Активные меры занятости"/>
      <sheetName val="меры по Труд"/>
      <sheetName val="Свод обучение "/>
      <sheetName val="Трудоустройство вариант 2"/>
      <sheetName val="Трудоустройство 2"/>
      <sheetName val="Свод обучение"/>
      <sheetName val="Серпін"/>
      <sheetName val="обучение Типо (МОН)"/>
      <sheetName val="краткосрочные"/>
      <sheetName val="продолжающие"/>
      <sheetName val="ЖК  обучение"/>
      <sheetName val="ЖК Гранты"/>
      <sheetName val=" ЖК кредиты"/>
      <sheetName val="гранты 100,200 мрп"/>
      <sheetName val="срм на дому"/>
      <sheetName val="МП с учетом жас маман"/>
      <sheetName val="Обучение ОСП"/>
      <sheetName val="Кредиты доп средства"/>
      <sheetName val="Свод микрокредит"/>
      <sheetName val="кредит город"/>
      <sheetName val="кредит село"/>
      <sheetName val="кредит село (нац. фонд)"/>
      <sheetName val="кредитование за счет возратных "/>
      <sheetName val="2 напр. дополнительные рм."/>
      <sheetName val="Гарантирование микрокредитов"/>
      <sheetName val="Операционные затраты МФО"/>
      <sheetName val="ООР"/>
      <sheetName val="Переходящие с СРМ, МП, ООР"/>
      <sheetName val=" трудовая мобильность сводная"/>
      <sheetName val="переселение из южных"/>
      <sheetName val="Оралманы"/>
      <sheetName val="субсидии работодателям"/>
      <sheetName val="развитие инфрастр. и ЖКХ"/>
      <sheetName val="инфраструктуры в разрезе"/>
      <sheetName val="финансы (уточнены)"/>
      <sheetName val="финансы (анализ)"/>
      <sheetName val="финансы продолжение (анализ)"/>
      <sheetName val="кредит город (анализ)"/>
      <sheetName val="финансы"/>
      <sheetName val="финансы 2"/>
      <sheetName val="фин продолж"/>
      <sheetName val="консалт"/>
      <sheetName val="vars"/>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 val="Main"/>
      <sheetName val="2"/>
      <sheetName val="Изменения"/>
      <sheetName val="1"/>
      <sheetName val="бюджет 2008 галицкое"/>
      <sheetName val="план на 2016 год (корректиров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 val="Monitor99_03 Adjusted for ST"/>
      <sheetName val="067 100 (апп не имеющ.право) "/>
      <sheetName val="DEPLETION TOOL"/>
      <sheetName val="FY16_"/>
      <sheetName val="Parameters"/>
      <sheetName val="Commutations"/>
      <sheetName val="34-143"/>
      <sheetName val="Main"/>
      <sheetName val="2"/>
      <sheetName val="Изменения"/>
      <sheetName val="1"/>
      <sheetName val="EXP"/>
      <sheetName val="IN"/>
      <sheetName val="DBF"/>
      <sheetName val="22"/>
      <sheetName val="Дем прогноз"/>
      <sheetName val="m_Project_Num-Sevice-Pay"/>
      <sheetName val="ГП_ЦК_рабочий"/>
      <sheetName val="7"/>
      <sheetName val="Monitor99_03_Adjusted_for_ST"/>
      <sheetName val="067_100_(апп_не_имеющ_право)_"/>
      <sheetName val="DEPLETION_TOOL"/>
      <sheetName val="Anlagevermögen"/>
      <sheetName val="консалт"/>
      <sheetName val="CBA bal.sheet 98-99"/>
      <sheetName val="1NK"/>
      <sheetName val="fes"/>
      <sheetName val="2.2 ОтклОТМ"/>
      <sheetName val="1.3.2 ОТМ"/>
      <sheetName val="m_Project_Num-Sevice-Pay3"/>
      <sheetName val="ГП_ЦК_рабочий3"/>
      <sheetName val="Monitor99_03_Adjusted_for_ST3"/>
      <sheetName val="067_100_(апп_не_имеющ_право)_3"/>
      <sheetName val="DEPLETION_TOOL3"/>
      <sheetName val="m_Project_Num-Sevice-Pay1"/>
      <sheetName val="ГП_ЦК_рабочий1"/>
      <sheetName val="Monitor99_03_Adjusted_for_ST1"/>
      <sheetName val="067_100_(апп_не_имеющ_право)_1"/>
      <sheetName val="DEPLETION_TOOL1"/>
      <sheetName val="m_Project_Num-Sevice-Pay2"/>
      <sheetName val="ГП_ЦК_рабочий2"/>
      <sheetName val="Monitor99_03_Adjusted_for_ST2"/>
      <sheetName val="067_100_(апп_не_имеющ_право)_2"/>
      <sheetName val="DEPLETION_TOOL2"/>
      <sheetName val="m_Project_Num-Sevice-Pay4"/>
      <sheetName val="ГП_ЦК_рабочий4"/>
      <sheetName val="Monitor99_03_Adjusted_for_ST4"/>
      <sheetName val="067_100_(апп_не_имеющ_право)_4"/>
      <sheetName val="DEPLETION_TOOL4"/>
      <sheetName val="m_Project_Num-Sevice-Pay5"/>
      <sheetName val="ГП_ЦК_рабочий5"/>
      <sheetName val="Monitor99_03_Adjusted_for_ST5"/>
      <sheetName val="067_100_(апп_не_имеющ_право)_5"/>
      <sheetName val="DEPLETION_TOOL5"/>
      <sheetName val="m_Project_Num-Sevice-Pay6"/>
      <sheetName val="ГП_ЦК_рабочий6"/>
      <sheetName val="Monitor99_03_Adjusted_for_ST6"/>
      <sheetName val="067_100_(апп_не_имеющ_право)_6"/>
      <sheetName val="DEPLETION_TOOL6"/>
      <sheetName val="m_Project_Num-Sevice-Pay10"/>
      <sheetName val="ГП_ЦК_рабочий10"/>
      <sheetName val="Monitor99_03_Adjusted_for_ST10"/>
      <sheetName val="067_100_(апп_не_имеющ_право)_10"/>
      <sheetName val="DEPLETION_TOOL10"/>
      <sheetName val="m_Project_Num-Sevice-Pay7"/>
      <sheetName val="ГП_ЦК_рабочий7"/>
      <sheetName val="Monitor99_03_Adjusted_for_ST7"/>
      <sheetName val="067_100_(апп_не_имеющ_право)_7"/>
      <sheetName val="DEPLETION_TOOL7"/>
      <sheetName val="m_Project_Num-Sevice-Pay8"/>
      <sheetName val="ГП_ЦК_рабочий8"/>
      <sheetName val="Monitor99_03_Adjusted_for_ST8"/>
      <sheetName val="067_100_(апп_не_имеющ_право)_8"/>
      <sheetName val="DEPLETION_TOOL8"/>
      <sheetName val="m_Project_Num-Sevice-Pay9"/>
      <sheetName val="ГП_ЦК_рабочий9"/>
      <sheetName val="Monitor99_03_Adjusted_for_ST9"/>
      <sheetName val="067_100_(апп_не_имеющ_право)_9"/>
      <sheetName val="DEPLETION_TOOL9"/>
      <sheetName val="m_Project_Num-Sevice-Pay11"/>
      <sheetName val="ГП_ЦК_рабочий11"/>
      <sheetName val="Monitor99_03_Adjusted_for_ST11"/>
      <sheetName val="067_100_(апп_не_имеющ_право)_11"/>
      <sheetName val="DEPLETION_TOOL11"/>
      <sheetName val="m_Project_Num-Sevice-Pay12"/>
      <sheetName val="ГП_ЦК_рабочий12"/>
      <sheetName val="Monitor99_03_Adjusted_for_ST12"/>
      <sheetName val="067_100_(апп_не_имеющ_право)_12"/>
      <sheetName val="DEPLETION_TOOL12"/>
      <sheetName val="m_Project_Num-Sevice-Pay16"/>
      <sheetName val="ГП_ЦК_рабочий16"/>
      <sheetName val="Monitor99_03_Adjusted_for_ST16"/>
      <sheetName val="067_100_(апп_не_имеющ_право)_16"/>
      <sheetName val="DEPLETION_TOOL16"/>
      <sheetName val="m_Project_Num-Sevice-Pay13"/>
      <sheetName val="ГП_ЦК_рабочий13"/>
      <sheetName val="Monitor99_03_Adjusted_for_ST13"/>
      <sheetName val="067_100_(апп_не_имеющ_право)_13"/>
      <sheetName val="DEPLETION_TOOL13"/>
      <sheetName val="m_Project_Num-Sevice-Pay14"/>
      <sheetName val="ГП_ЦК_рабочий14"/>
      <sheetName val="Monitor99_03_Adjusted_for_ST14"/>
      <sheetName val="067_100_(апп_не_имеющ_право)_14"/>
      <sheetName val="DEPLETION_TOOL14"/>
      <sheetName val="m_Project_Num-Sevice-Pay15"/>
      <sheetName val="ГП_ЦК_рабочий15"/>
      <sheetName val="Monitor99_03_Adjusted_for_ST15"/>
      <sheetName val="067_100_(апп_не_имеющ_право)_15"/>
      <sheetName val="DEPLETION_TOOL15"/>
      <sheetName val="m_Project_Num-Sevice-Pay17"/>
      <sheetName val="ГП_ЦК_рабочий17"/>
      <sheetName val="Monitor99_03_Adjusted_for_ST17"/>
      <sheetName val="067_100_(апп_не_имеющ_право)_17"/>
      <sheetName val="DEPLETION_TOOL17"/>
      <sheetName val="m_Project_Num-Sevice-Pay18"/>
      <sheetName val="ГП_ЦК_рабочий18"/>
      <sheetName val="Monitor99_03_Adjusted_for_ST18"/>
      <sheetName val="067_100_(апп_не_имеющ_право)_18"/>
      <sheetName val="DEPLETION_TOOL18"/>
      <sheetName val="m_Project_Num-Sevice-Pay20"/>
      <sheetName val="ГП_ЦК_рабочий20"/>
      <sheetName val="Monitor99_03_Adjusted_for_ST20"/>
      <sheetName val="067_100_(апп_не_имеющ_право)_20"/>
      <sheetName val="DEPLETION_TOOL20"/>
      <sheetName val="m_Project_Num-Sevice-Pay19"/>
      <sheetName val="ГП_ЦК_рабочий19"/>
      <sheetName val="Monitor99_03_Adjusted_for_ST19"/>
      <sheetName val="067_100_(апп_не_имеющ_право)_19"/>
      <sheetName val="DEPLETION_TOOL19"/>
      <sheetName val="m_Project_Num-Sevice-Pay21"/>
      <sheetName val="ГП_ЦК_рабочий21"/>
      <sheetName val="Monitor99_03_Adjusted_for_ST21"/>
      <sheetName val="067_100_(апп_не_имеющ_право)_21"/>
      <sheetName val="DEPLETION_TOOL21"/>
      <sheetName val="m_Project_Num-Sevice-Pay22"/>
      <sheetName val="ГП_ЦК_рабочий22"/>
      <sheetName val="Monitor99_03_Adjusted_for_ST22"/>
      <sheetName val="067_100_(апп_не_имеющ_право)_22"/>
      <sheetName val="DEPLETION_TOOL22"/>
      <sheetName val="m_Project_Num-Sevice-Pay23"/>
      <sheetName val="ГП_ЦК_рабочий23"/>
      <sheetName val="Monitor99_03_Adjusted_for_ST23"/>
      <sheetName val="067_100_(апп_не_имеющ_право)_23"/>
      <sheetName val="DEPLETION_TOOL23"/>
      <sheetName val="m_Project_Num-Sevice-Pay25"/>
      <sheetName val="ГП_ЦК_рабочий25"/>
      <sheetName val="Monitor99_03_Adjusted_for_ST25"/>
      <sheetName val="067_100_(апп_не_имеющ_право)_25"/>
      <sheetName val="DEPLETION_TOOL25"/>
      <sheetName val="m_Project_Num-Sevice-Pay24"/>
      <sheetName val="ГП_ЦК_рабочий24"/>
      <sheetName val="Monitor99_03_Adjusted_for_ST24"/>
      <sheetName val="067_100_(апп_не_имеющ_право)_24"/>
      <sheetName val="DEPLETION_TOOL24"/>
      <sheetName val="m_Project_Num-Sevice-Pay26"/>
      <sheetName val="ГП_ЦК_рабочий26"/>
      <sheetName val="Monitor99_03_Adjusted_for_ST26"/>
      <sheetName val="067_100_(апп_не_имеющ_право)_26"/>
      <sheetName val="DEPLETION_TOO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Год"/>
      <sheetName val="Месяцы"/>
      <sheetName val="Фонд"/>
      <sheetName val="ФКРБ"/>
      <sheetName val="Вид предмета"/>
      <sheetName val="расш по 146  _2_"/>
      <sheetName val="из сем"/>
      <sheetName val="Main"/>
      <sheetName val="2"/>
      <sheetName val="Изменения"/>
      <sheetName val="1"/>
      <sheetName val="Форма2"/>
      <sheetName val="Sheet1"/>
      <sheetName val="Commutations"/>
      <sheetName val="Parameters"/>
      <sheetName val="Касса97_2003_"/>
      <sheetName val="ГБ_РБ(на_1_июля)"/>
      <sheetName val="Доля_центр-ии"/>
      <sheetName val="Доля_центр-ии_(2)"/>
      <sheetName val="Прирост_ГБ"/>
      <sheetName val="РБ_(уточн_2003)"/>
      <sheetName val="РБ_(уточн_2003)_(тыс)"/>
      <sheetName val="ремонт_25"/>
      <sheetName val="ПО_НОВОМУ_ШТАТНОМУ"/>
      <sheetName val="Вид_предмета"/>
      <sheetName val="расш_по_146___2_"/>
      <sheetName val="Links"/>
      <sheetName val="ErrCheck"/>
      <sheetName val="m project num-sevice-pay"/>
      <sheetName val="7"/>
      <sheetName val="поставка сравн13"/>
      <sheetName val="бланк"/>
      <sheetName val="34-143"/>
      <sheetName val="КДУ в разр.МО"/>
      <sheetName val="Лист1"/>
      <sheetName val="Скрин.в разр.МО"/>
      <sheetName val="Дем прогноз"/>
      <sheetName val="Приказ"/>
      <sheetName val="Цены"/>
      <sheetName val="149 мягк_"/>
      <sheetName val="из_сем"/>
      <sheetName val="gaap tb 30.09.01  detail p&amp;l"/>
      <sheetName val="Production_Ref Q-1-3"/>
      <sheetName val="misc"/>
      <sheetName val="Anlagevermögen"/>
      <sheetName val="ремонтТ9"/>
      <sheetName val="DEPLETION TOOL"/>
      <sheetName val="Акколь"/>
    </sheetNames>
    <sheetDataSet>
      <sheetData sheetId="0" refreshError="1">
        <row r="43">
          <cell r="A43">
            <v>2</v>
          </cell>
        </row>
      </sheetData>
      <sheetData sheetId="1"/>
      <sheetData sheetId="2"/>
      <sheetData sheetId="3">
        <row r="43">
          <cell r="A43">
            <v>2</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sheetData sheetId="32" refreshError="1"/>
      <sheetData sheetId="33" refreshError="1"/>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azmedial-market.kz/p5603751-pintset-anatomicheskij-obscheg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tabSelected="1" view="pageBreakPreview" zoomScaleSheetLayoutView="100" workbookViewId="0">
      <selection activeCell="C37" sqref="C37"/>
    </sheetView>
  </sheetViews>
  <sheetFormatPr defaultColWidth="8.85546875" defaultRowHeight="12" x14ac:dyDescent="0.2"/>
  <cols>
    <col min="1" max="1" width="6.42578125" style="1" customWidth="1"/>
    <col min="2" max="2" width="40.5703125" style="17" customWidth="1"/>
    <col min="3" max="3" width="58.85546875" style="1" customWidth="1"/>
    <col min="4" max="4" width="13.28515625" style="1" customWidth="1"/>
    <col min="5" max="5" width="15.42578125" style="22" customWidth="1"/>
    <col min="6" max="6" width="13.28515625" style="28" customWidth="1"/>
    <col min="7" max="7" width="17.85546875" style="1" customWidth="1"/>
    <col min="8" max="16384" width="8.85546875" style="1"/>
  </cols>
  <sheetData>
    <row r="1" spans="1:7" x14ac:dyDescent="0.2">
      <c r="E1" s="16" t="s">
        <v>0</v>
      </c>
      <c r="F1" s="25"/>
    </row>
    <row r="2" spans="1:7" x14ac:dyDescent="0.2">
      <c r="E2" s="16" t="s">
        <v>32</v>
      </c>
      <c r="F2" s="25"/>
    </row>
    <row r="4" spans="1:7" s="2" customFormat="1" ht="15.75" customHeight="1" x14ac:dyDescent="0.2">
      <c r="A4" s="52" t="s">
        <v>1</v>
      </c>
      <c r="B4" s="52"/>
      <c r="C4" s="52"/>
      <c r="D4" s="52"/>
      <c r="E4" s="52"/>
      <c r="F4" s="52"/>
      <c r="G4" s="52"/>
    </row>
    <row r="5" spans="1:7" s="2" customFormat="1" ht="40.5" customHeight="1" x14ac:dyDescent="0.2">
      <c r="A5" s="12" t="s">
        <v>2</v>
      </c>
      <c r="B5" s="12" t="s">
        <v>3</v>
      </c>
      <c r="C5" s="12" t="s">
        <v>9</v>
      </c>
      <c r="D5" s="12" t="s">
        <v>4</v>
      </c>
      <c r="E5" s="12" t="s">
        <v>5</v>
      </c>
      <c r="F5" s="13" t="s">
        <v>6</v>
      </c>
      <c r="G5" s="12" t="s">
        <v>7</v>
      </c>
    </row>
    <row r="6" spans="1:7" s="2" customFormat="1" ht="12" customHeight="1" x14ac:dyDescent="0.2">
      <c r="A6" s="53" t="s">
        <v>33</v>
      </c>
      <c r="B6" s="54"/>
      <c r="C6" s="54"/>
      <c r="D6" s="54"/>
      <c r="E6" s="54"/>
      <c r="F6" s="54"/>
      <c r="G6" s="40">
        <f>G7+G8</f>
        <v>253953</v>
      </c>
    </row>
    <row r="7" spans="1:7" s="2" customFormat="1" x14ac:dyDescent="0.2">
      <c r="A7" s="12">
        <v>1</v>
      </c>
      <c r="B7" s="29" t="s">
        <v>34</v>
      </c>
      <c r="C7" s="32" t="s">
        <v>35</v>
      </c>
      <c r="D7" s="33" t="s">
        <v>36</v>
      </c>
      <c r="E7" s="33">
        <v>150</v>
      </c>
      <c r="F7" s="34">
        <v>51.98</v>
      </c>
      <c r="G7" s="35">
        <f>E7*F7</f>
        <v>7796.9999999999991</v>
      </c>
    </row>
    <row r="8" spans="1:7" s="2" customFormat="1" x14ac:dyDescent="0.2">
      <c r="A8" s="12">
        <v>2</v>
      </c>
      <c r="B8" s="29" t="s">
        <v>37</v>
      </c>
      <c r="C8" s="32" t="s">
        <v>38</v>
      </c>
      <c r="D8" s="33" t="s">
        <v>39</v>
      </c>
      <c r="E8" s="33">
        <v>1124</v>
      </c>
      <c r="F8" s="34">
        <v>219</v>
      </c>
      <c r="G8" s="35">
        <f>E8*F8</f>
        <v>246156</v>
      </c>
    </row>
    <row r="9" spans="1:7" s="2" customFormat="1" ht="14.25" customHeight="1" x14ac:dyDescent="0.2">
      <c r="A9" s="53" t="s">
        <v>12</v>
      </c>
      <c r="B9" s="54"/>
      <c r="C9" s="54"/>
      <c r="D9" s="54"/>
      <c r="E9" s="54"/>
      <c r="F9" s="54"/>
      <c r="G9" s="41">
        <f>SUM(G10:G33)</f>
        <v>7457482</v>
      </c>
    </row>
    <row r="10" spans="1:7" s="2" customFormat="1" ht="48" x14ac:dyDescent="0.2">
      <c r="A10" s="12">
        <v>3</v>
      </c>
      <c r="B10" s="29" t="s">
        <v>40</v>
      </c>
      <c r="C10" s="30" t="s">
        <v>41</v>
      </c>
      <c r="D10" s="23" t="s">
        <v>42</v>
      </c>
      <c r="E10" s="24">
        <v>1200</v>
      </c>
      <c r="F10" s="31">
        <v>95</v>
      </c>
      <c r="G10" s="15">
        <f>E10*F10</f>
        <v>114000</v>
      </c>
    </row>
    <row r="11" spans="1:7" s="2" customFormat="1" ht="24" x14ac:dyDescent="0.2">
      <c r="A11" s="12">
        <v>4</v>
      </c>
      <c r="B11" s="29" t="s">
        <v>43</v>
      </c>
      <c r="C11" s="30" t="s">
        <v>44</v>
      </c>
      <c r="D11" s="23" t="s">
        <v>42</v>
      </c>
      <c r="E11" s="24">
        <v>1440</v>
      </c>
      <c r="F11" s="31">
        <v>63.92</v>
      </c>
      <c r="G11" s="15">
        <f t="shared" ref="G11:G12" si="0">E11*F11</f>
        <v>92044.800000000003</v>
      </c>
    </row>
    <row r="12" spans="1:7" s="2" customFormat="1" ht="24" x14ac:dyDescent="0.2">
      <c r="A12" s="12">
        <v>5</v>
      </c>
      <c r="B12" s="29" t="s">
        <v>45</v>
      </c>
      <c r="C12" s="30" t="s">
        <v>46</v>
      </c>
      <c r="D12" s="23" t="s">
        <v>42</v>
      </c>
      <c r="E12" s="24">
        <v>380</v>
      </c>
      <c r="F12" s="31">
        <v>59.74</v>
      </c>
      <c r="G12" s="15">
        <f t="shared" si="0"/>
        <v>22701.200000000001</v>
      </c>
    </row>
    <row r="13" spans="1:7" s="2" customFormat="1" ht="24" x14ac:dyDescent="0.2">
      <c r="A13" s="12">
        <v>6</v>
      </c>
      <c r="B13" s="42" t="s">
        <v>13</v>
      </c>
      <c r="C13" s="43" t="s">
        <v>23</v>
      </c>
      <c r="D13" s="38" t="s">
        <v>15</v>
      </c>
      <c r="E13" s="14">
        <v>40</v>
      </c>
      <c r="F13" s="39">
        <v>2000</v>
      </c>
      <c r="G13" s="15">
        <f>E13*F13</f>
        <v>80000</v>
      </c>
    </row>
    <row r="14" spans="1:7" s="2" customFormat="1" ht="24" x14ac:dyDescent="0.2">
      <c r="A14" s="12">
        <v>7</v>
      </c>
      <c r="B14" s="42" t="s">
        <v>14</v>
      </c>
      <c r="C14" s="44" t="s">
        <v>17</v>
      </c>
      <c r="D14" s="38" t="s">
        <v>15</v>
      </c>
      <c r="E14" s="45">
        <v>10</v>
      </c>
      <c r="F14" s="39">
        <v>2500</v>
      </c>
      <c r="G14" s="15">
        <f t="shared" ref="G14:G35" si="1">E14*F14</f>
        <v>25000</v>
      </c>
    </row>
    <row r="15" spans="1:7" s="2" customFormat="1" x14ac:dyDescent="0.2">
      <c r="A15" s="12">
        <v>8</v>
      </c>
      <c r="B15" s="32" t="s">
        <v>27</v>
      </c>
      <c r="C15" s="32" t="s">
        <v>27</v>
      </c>
      <c r="D15" s="38" t="s">
        <v>15</v>
      </c>
      <c r="E15" s="45">
        <v>10</v>
      </c>
      <c r="F15" s="39">
        <v>1885</v>
      </c>
      <c r="G15" s="15">
        <f t="shared" si="1"/>
        <v>18850</v>
      </c>
    </row>
    <row r="16" spans="1:7" s="2" customFormat="1" ht="24" x14ac:dyDescent="0.2">
      <c r="A16" s="12">
        <v>9</v>
      </c>
      <c r="B16" s="42" t="s">
        <v>31</v>
      </c>
      <c r="C16" s="43" t="s">
        <v>16</v>
      </c>
      <c r="D16" s="38" t="s">
        <v>15</v>
      </c>
      <c r="E16" s="14">
        <v>1000</v>
      </c>
      <c r="F16" s="39">
        <v>27.4</v>
      </c>
      <c r="G16" s="15">
        <f t="shared" si="1"/>
        <v>27400</v>
      </c>
    </row>
    <row r="17" spans="1:7" s="2" customFormat="1" x14ac:dyDescent="0.2">
      <c r="A17" s="12">
        <v>10</v>
      </c>
      <c r="B17" s="37" t="s">
        <v>28</v>
      </c>
      <c r="C17" s="37" t="s">
        <v>28</v>
      </c>
      <c r="D17" s="38" t="s">
        <v>15</v>
      </c>
      <c r="E17" s="14">
        <v>10</v>
      </c>
      <c r="F17" s="39">
        <f>20820*1.07</f>
        <v>22277.4</v>
      </c>
      <c r="G17" s="15">
        <f t="shared" si="1"/>
        <v>222774</v>
      </c>
    </row>
    <row r="18" spans="1:7" s="36" customFormat="1" x14ac:dyDescent="0.2">
      <c r="A18" s="12">
        <v>11</v>
      </c>
      <c r="B18" s="46" t="s">
        <v>18</v>
      </c>
      <c r="C18" s="47" t="s">
        <v>18</v>
      </c>
      <c r="D18" s="38" t="s">
        <v>15</v>
      </c>
      <c r="E18" s="14">
        <v>2000</v>
      </c>
      <c r="F18" s="39">
        <v>80.010000000000005</v>
      </c>
      <c r="G18" s="15">
        <f t="shared" si="1"/>
        <v>160020</v>
      </c>
    </row>
    <row r="19" spans="1:7" s="36" customFormat="1" x14ac:dyDescent="0.2">
      <c r="A19" s="12">
        <v>12</v>
      </c>
      <c r="B19" s="46" t="s">
        <v>19</v>
      </c>
      <c r="C19" s="47" t="s">
        <v>19</v>
      </c>
      <c r="D19" s="38" t="s">
        <v>15</v>
      </c>
      <c r="E19" s="14">
        <v>50</v>
      </c>
      <c r="F19" s="39">
        <v>80.010000000000005</v>
      </c>
      <c r="G19" s="15">
        <f t="shared" si="1"/>
        <v>4000.5000000000005</v>
      </c>
    </row>
    <row r="20" spans="1:7" s="36" customFormat="1" x14ac:dyDescent="0.2">
      <c r="A20" s="12">
        <v>13</v>
      </c>
      <c r="B20" s="46" t="s">
        <v>47</v>
      </c>
      <c r="C20" s="47" t="s">
        <v>47</v>
      </c>
      <c r="D20" s="38" t="s">
        <v>15</v>
      </c>
      <c r="E20" s="14">
        <v>850</v>
      </c>
      <c r="F20" s="39">
        <v>80.010000000000005</v>
      </c>
      <c r="G20" s="15">
        <f t="shared" si="1"/>
        <v>68008.5</v>
      </c>
    </row>
    <row r="21" spans="1:7" s="36" customFormat="1" x14ac:dyDescent="0.2">
      <c r="A21" s="12">
        <v>14</v>
      </c>
      <c r="B21" s="46" t="s">
        <v>20</v>
      </c>
      <c r="C21" s="47" t="s">
        <v>20</v>
      </c>
      <c r="D21" s="38" t="s">
        <v>15</v>
      </c>
      <c r="E21" s="14">
        <f>4000+300</f>
        <v>4300</v>
      </c>
      <c r="F21" s="39">
        <v>80.010000000000005</v>
      </c>
      <c r="G21" s="15">
        <f t="shared" si="1"/>
        <v>344043</v>
      </c>
    </row>
    <row r="22" spans="1:7" s="2" customFormat="1" ht="24" x14ac:dyDescent="0.2">
      <c r="A22" s="12">
        <v>15</v>
      </c>
      <c r="B22" s="42" t="s">
        <v>21</v>
      </c>
      <c r="C22" s="43" t="s">
        <v>30</v>
      </c>
      <c r="D22" s="38" t="s">
        <v>15</v>
      </c>
      <c r="E22" s="14">
        <v>30</v>
      </c>
      <c r="F22" s="39">
        <v>145</v>
      </c>
      <c r="G22" s="15">
        <f t="shared" si="1"/>
        <v>4350</v>
      </c>
    </row>
    <row r="23" spans="1:7" s="2" customFormat="1" ht="24" x14ac:dyDescent="0.2">
      <c r="A23" s="12">
        <v>16</v>
      </c>
      <c r="B23" s="42" t="s">
        <v>22</v>
      </c>
      <c r="C23" s="37" t="s">
        <v>29</v>
      </c>
      <c r="D23" s="38" t="s">
        <v>15</v>
      </c>
      <c r="E23" s="14">
        <v>5</v>
      </c>
      <c r="F23" s="39">
        <v>341</v>
      </c>
      <c r="G23" s="15">
        <f t="shared" si="1"/>
        <v>1705</v>
      </c>
    </row>
    <row r="24" spans="1:7" s="2" customFormat="1" ht="85.5" customHeight="1" x14ac:dyDescent="0.2">
      <c r="A24" s="12">
        <v>17</v>
      </c>
      <c r="B24" s="48" t="s">
        <v>24</v>
      </c>
      <c r="C24" s="37" t="s">
        <v>24</v>
      </c>
      <c r="D24" s="38" t="s">
        <v>15</v>
      </c>
      <c r="E24" s="14">
        <v>10</v>
      </c>
      <c r="F24" s="39">
        <v>12500</v>
      </c>
      <c r="G24" s="15">
        <f t="shared" si="1"/>
        <v>125000</v>
      </c>
    </row>
    <row r="25" spans="1:7" s="2" customFormat="1" ht="48" x14ac:dyDescent="0.2">
      <c r="A25" s="12">
        <v>18</v>
      </c>
      <c r="B25" s="37" t="s">
        <v>25</v>
      </c>
      <c r="C25" s="37" t="s">
        <v>26</v>
      </c>
      <c r="D25" s="38" t="s">
        <v>15</v>
      </c>
      <c r="E25" s="14">
        <v>10</v>
      </c>
      <c r="F25" s="39">
        <v>4500</v>
      </c>
      <c r="G25" s="15">
        <f t="shared" si="1"/>
        <v>45000</v>
      </c>
    </row>
    <row r="26" spans="1:7" s="2" customFormat="1" ht="72" x14ac:dyDescent="0.2">
      <c r="A26" s="12">
        <v>19</v>
      </c>
      <c r="B26" s="37" t="s">
        <v>48</v>
      </c>
      <c r="C26" s="37" t="s">
        <v>49</v>
      </c>
      <c r="D26" s="38" t="s">
        <v>42</v>
      </c>
      <c r="E26" s="14">
        <v>10</v>
      </c>
      <c r="F26" s="39">
        <v>30855</v>
      </c>
      <c r="G26" s="15">
        <f t="shared" si="1"/>
        <v>308550</v>
      </c>
    </row>
    <row r="27" spans="1:7" s="2" customFormat="1" ht="24" x14ac:dyDescent="0.2">
      <c r="A27" s="12">
        <v>20</v>
      </c>
      <c r="B27" s="37" t="s">
        <v>50</v>
      </c>
      <c r="C27" s="37" t="s">
        <v>50</v>
      </c>
      <c r="D27" s="38" t="s">
        <v>42</v>
      </c>
      <c r="E27" s="14">
        <v>245</v>
      </c>
      <c r="F27" s="39">
        <v>187</v>
      </c>
      <c r="G27" s="15">
        <f t="shared" si="1"/>
        <v>45815</v>
      </c>
    </row>
    <row r="28" spans="1:7" s="2" customFormat="1" x14ac:dyDescent="0.2">
      <c r="A28" s="12">
        <v>21</v>
      </c>
      <c r="B28" s="37" t="s">
        <v>51</v>
      </c>
      <c r="C28" s="37" t="s">
        <v>51</v>
      </c>
      <c r="D28" s="38" t="s">
        <v>42</v>
      </c>
      <c r="E28" s="14">
        <v>300</v>
      </c>
      <c r="F28" s="39">
        <v>17</v>
      </c>
      <c r="G28" s="15">
        <f t="shared" si="1"/>
        <v>5100</v>
      </c>
    </row>
    <row r="29" spans="1:7" s="2" customFormat="1" ht="60" x14ac:dyDescent="0.2">
      <c r="A29" s="12">
        <v>22</v>
      </c>
      <c r="B29" s="37" t="s">
        <v>52</v>
      </c>
      <c r="C29" s="37" t="s">
        <v>53</v>
      </c>
      <c r="D29" s="38" t="s">
        <v>54</v>
      </c>
      <c r="E29" s="14">
        <v>625</v>
      </c>
      <c r="F29" s="39">
        <v>629.16000000000008</v>
      </c>
      <c r="G29" s="15">
        <f t="shared" si="1"/>
        <v>393225.00000000006</v>
      </c>
    </row>
    <row r="30" spans="1:7" s="2" customFormat="1" x14ac:dyDescent="0.2">
      <c r="A30" s="12">
        <v>23</v>
      </c>
      <c r="B30" s="37" t="s">
        <v>55</v>
      </c>
      <c r="C30" s="37" t="s">
        <v>55</v>
      </c>
      <c r="D30" s="38" t="s">
        <v>42</v>
      </c>
      <c r="E30" s="14">
        <v>350</v>
      </c>
      <c r="F30" s="39">
        <v>79</v>
      </c>
      <c r="G30" s="15">
        <f t="shared" si="1"/>
        <v>27650</v>
      </c>
    </row>
    <row r="31" spans="1:7" s="2" customFormat="1" ht="48" x14ac:dyDescent="0.2">
      <c r="A31" s="12">
        <v>24</v>
      </c>
      <c r="B31" s="37" t="s">
        <v>56</v>
      </c>
      <c r="C31" s="37" t="s">
        <v>57</v>
      </c>
      <c r="D31" s="38" t="s">
        <v>42</v>
      </c>
      <c r="E31" s="14">
        <v>440</v>
      </c>
      <c r="F31" s="39">
        <v>6527</v>
      </c>
      <c r="G31" s="15">
        <f t="shared" si="1"/>
        <v>2871880</v>
      </c>
    </row>
    <row r="32" spans="1:7" s="2" customFormat="1" x14ac:dyDescent="0.2">
      <c r="A32" s="12">
        <v>25</v>
      </c>
      <c r="B32" s="37" t="s">
        <v>58</v>
      </c>
      <c r="C32" s="37" t="s">
        <v>58</v>
      </c>
      <c r="D32" s="38" t="s">
        <v>42</v>
      </c>
      <c r="E32" s="14">
        <v>4900</v>
      </c>
      <c r="F32" s="39">
        <v>486.85</v>
      </c>
      <c r="G32" s="15">
        <f t="shared" si="1"/>
        <v>2385565</v>
      </c>
    </row>
    <row r="33" spans="1:7" s="2" customFormat="1" ht="24" x14ac:dyDescent="0.2">
      <c r="A33" s="12">
        <v>26</v>
      </c>
      <c r="B33" s="37" t="s">
        <v>59</v>
      </c>
      <c r="C33" s="37" t="s">
        <v>59</v>
      </c>
      <c r="D33" s="38" t="s">
        <v>42</v>
      </c>
      <c r="E33" s="14">
        <v>180</v>
      </c>
      <c r="F33" s="39">
        <v>360</v>
      </c>
      <c r="G33" s="15">
        <f t="shared" si="1"/>
        <v>64800</v>
      </c>
    </row>
    <row r="34" spans="1:7" s="2" customFormat="1" ht="12" customHeight="1" x14ac:dyDescent="0.2">
      <c r="A34" s="53" t="s">
        <v>60</v>
      </c>
      <c r="B34" s="54"/>
      <c r="C34" s="54"/>
      <c r="D34" s="54"/>
      <c r="E34" s="54"/>
      <c r="F34" s="54"/>
      <c r="G34" s="41">
        <f>SUM(G35)</f>
        <v>675000</v>
      </c>
    </row>
    <row r="35" spans="1:7" s="2" customFormat="1" ht="180" x14ac:dyDescent="0.2">
      <c r="A35" s="12">
        <v>27</v>
      </c>
      <c r="B35" s="37" t="s">
        <v>61</v>
      </c>
      <c r="C35" s="37" t="s">
        <v>62</v>
      </c>
      <c r="D35" s="38" t="s">
        <v>63</v>
      </c>
      <c r="E35" s="14">
        <v>5</v>
      </c>
      <c r="F35" s="39">
        <v>135000</v>
      </c>
      <c r="G35" s="15">
        <f t="shared" si="1"/>
        <v>675000</v>
      </c>
    </row>
    <row r="36" spans="1:7" s="2" customFormat="1" ht="12" customHeight="1" x14ac:dyDescent="0.2">
      <c r="A36" s="53" t="s">
        <v>65</v>
      </c>
      <c r="B36" s="54"/>
      <c r="C36" s="54"/>
      <c r="D36" s="54"/>
      <c r="E36" s="54"/>
      <c r="F36" s="54"/>
      <c r="G36" s="41">
        <f>G37</f>
        <v>675000</v>
      </c>
    </row>
    <row r="37" spans="1:7" s="2" customFormat="1" ht="84" x14ac:dyDescent="0.2">
      <c r="A37" s="12">
        <v>28</v>
      </c>
      <c r="B37" s="37" t="s">
        <v>64</v>
      </c>
      <c r="C37" s="37" t="s">
        <v>67</v>
      </c>
      <c r="D37" s="38" t="s">
        <v>66</v>
      </c>
      <c r="E37" s="14">
        <v>3</v>
      </c>
      <c r="F37" s="39">
        <v>59500</v>
      </c>
      <c r="G37" s="15">
        <v>675000</v>
      </c>
    </row>
    <row r="38" spans="1:7" s="5" customFormat="1" ht="13.5" customHeight="1" x14ac:dyDescent="0.2">
      <c r="A38" s="49"/>
      <c r="B38" s="18" t="s">
        <v>10</v>
      </c>
      <c r="C38" s="11"/>
      <c r="D38" s="3"/>
      <c r="E38" s="20"/>
      <c r="F38" s="26"/>
      <c r="G38" s="4">
        <f>G6+G9+G34+G36</f>
        <v>9061435</v>
      </c>
    </row>
    <row r="39" spans="1:7" ht="9.75" customHeight="1" x14ac:dyDescent="0.2">
      <c r="A39" s="6"/>
      <c r="B39" s="19"/>
      <c r="C39" s="7"/>
      <c r="D39" s="8"/>
      <c r="E39" s="21"/>
      <c r="F39" s="27"/>
      <c r="G39" s="9"/>
    </row>
    <row r="40" spans="1:7" x14ac:dyDescent="0.2">
      <c r="A40" s="51" t="s">
        <v>8</v>
      </c>
      <c r="B40" s="51"/>
      <c r="C40" s="51"/>
      <c r="D40" s="51"/>
      <c r="E40" s="51"/>
      <c r="F40" s="51"/>
      <c r="G40" s="51"/>
    </row>
    <row r="41" spans="1:7" s="10" customFormat="1" ht="39.75" customHeight="1" x14ac:dyDescent="0.2">
      <c r="A41" s="50" t="s">
        <v>11</v>
      </c>
      <c r="B41" s="50"/>
      <c r="C41" s="50"/>
      <c r="D41" s="50"/>
      <c r="E41" s="50"/>
      <c r="F41" s="50"/>
      <c r="G41" s="50"/>
    </row>
  </sheetData>
  <mergeCells count="7">
    <mergeCell ref="A41:G41"/>
    <mergeCell ref="A40:G40"/>
    <mergeCell ref="A4:G4"/>
    <mergeCell ref="A6:F6"/>
    <mergeCell ref="A9:F9"/>
    <mergeCell ref="A34:F34"/>
    <mergeCell ref="A36:F36"/>
  </mergeCells>
  <hyperlinks>
    <hyperlink ref="C14" r:id="rId1" display="https://kazmedial-market.kz/p5603751-pintset-anatomicheskij-obschego.html"/>
  </hyperlinks>
  <pageMargins left="0.19685039370078741" right="0.19685039370078741" top="0.74803149606299213" bottom="0.74803149606299213" header="0.31496062992125984" footer="0.31496062992125984"/>
  <pageSetup paperSize="9" scale="86"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МИ</vt:lpstr>
      <vt:lpstr>'ЛС и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2024-02-16T04:46:54Z</cp:lastPrinted>
  <dcterms:created xsi:type="dcterms:W3CDTF">2019-03-11T10:08:28Z</dcterms:created>
  <dcterms:modified xsi:type="dcterms:W3CDTF">2024-03-28T06:35:53Z</dcterms:modified>
</cp:coreProperties>
</file>