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Объявление\30 от 20.05.2024г\"/>
    </mc:Choice>
  </mc:AlternateContent>
  <bookViews>
    <workbookView xWindow="0" yWindow="0" windowWidth="28800" windowHeight="1230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МИ!$A$1:$G$37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25" i="1" l="1"/>
  <c r="G32" i="1" l="1"/>
  <c r="G31" i="1" s="1"/>
  <c r="G30" i="1"/>
  <c r="G29" i="1" s="1"/>
  <c r="G28" i="1"/>
  <c r="G27" i="1" s="1"/>
  <c r="G24" i="1" l="1"/>
  <c r="E7" i="1"/>
  <c r="G7" i="1" s="1"/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6" i="1"/>
  <c r="G8" i="1" l="1"/>
  <c r="G6" i="1" s="1"/>
  <c r="G33" i="1" s="1"/>
</calcChain>
</file>

<file path=xl/sharedStrings.xml><?xml version="1.0" encoding="utf-8"?>
<sst xmlns="http://schemas.openxmlformats.org/spreadsheetml/2006/main" count="86" uniqueCount="63">
  <si>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</si>
  <si>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</si>
  <si>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</si>
  <si>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</si>
  <si>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</si>
  <si>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</si>
  <si>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</si>
  <si>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</si>
  <si>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</si>
  <si>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</si>
  <si>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</si>
  <si>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</si>
  <si>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</si>
  <si>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штук</t>
  </si>
  <si>
    <t>Презервативы для УЗИ рекомендованы для использования со всеми видами ректо-вагинальных датчиков аппарата ультразвукового исследовани.</t>
  </si>
  <si>
    <t>Спринцовка  резиновая с твердым наконечником размер №1</t>
  </si>
  <si>
    <t xml:space="preserve">Спринцовка размер №9 с твердым наконечником </t>
  </si>
  <si>
    <t>Медификс система для измерения ЦВД  180 С №50</t>
  </si>
  <si>
    <t xml:space="preserve">Медификс система, шкала для измерения центрального венозного давления. Градуировка от +30см вод.ст.до -15см вод.ст. Длина - 80 см. Для многократного применения. Материал ударопрочная пластмасса. С универсальным фиксирующим зажимом. </t>
  </si>
  <si>
    <t>Спринцовка №9 с твердым наконечником, резиновая для отсасывания жидкости из полостей организма, 270 мл</t>
  </si>
  <si>
    <t>Спринцовка №1 с твердым наконечником, 30 мл</t>
  </si>
  <si>
    <t xml:space="preserve">Презерватив  в закрытой упаковке </t>
  </si>
  <si>
    <t>флакон</t>
  </si>
  <si>
    <t xml:space="preserve">Аспирационный наконечник </t>
  </si>
  <si>
    <t>Наконечник аспирационный, гибкий, тонкий, с отверстием для вакуум-контроля. Катетеры эластичны и могут сгибаться оператором для изменения угла и приспособления к специальным нуждам. Диаметр - 12 Fr. Длина - 25см. Стерильно.</t>
  </si>
  <si>
    <t>штука</t>
  </si>
  <si>
    <t>Бинт нестерильный</t>
  </si>
  <si>
    <t>Бинты изготовлены из отбеленной медицинской марли. Длина и ширина 7м х 14см; не стерильный</t>
  </si>
  <si>
    <t>Бинт стерильный</t>
  </si>
  <si>
    <t>Бинты изготовлены из отбеленной медицинской марли. Длина и ширина  7м х 14см; стерильный</t>
  </si>
  <si>
    <t>Зонд ректальный (ПХВ) для одноразового применения размер №30</t>
  </si>
  <si>
    <t>Катетер внутривенный Бабочка, размер 21G</t>
  </si>
  <si>
    <t>Клеенка подкладная медицинская 25 метров в рулоне</t>
  </si>
  <si>
    <t>Клеенка подкладная медицинская 25 метров в рулоне. Цвет оранжевая или коричневая. Применяется в качестве подкладочного непроницаемого материала для санитарно- гигиенических целей в медицинских учреждениях, личном пользовании в рулонах по 45 погонных метров в каждом, ширина рулона - 0,84 м +4%.</t>
  </si>
  <si>
    <t>метр</t>
  </si>
  <si>
    <t xml:space="preserve">Лезвие хирургическое, съемное, одноразовое №22 </t>
  </si>
  <si>
    <t>Шприц  тип Жанэ   50 мл одноразовый с наконечникам для катетерной насадки</t>
  </si>
  <si>
    <t>упаковка</t>
  </si>
  <si>
    <t>Канюля/катетер внутривенный периферический  c инъекционным клапаном, размерами: 18G</t>
  </si>
  <si>
    <t>Состоит из трубки иглы, трубки катетера, канюли катетера инъекционного клапана, канюли иглы, камеры возврата крови, заглушки,  с иглой размерами: 18G</t>
  </si>
  <si>
    <t>Натронная известь</t>
  </si>
  <si>
    <t>Натронная известь  гранулы 2,5-5,0, канистра 4.5 кг</t>
  </si>
  <si>
    <t>канистра</t>
  </si>
  <si>
    <t>Мочеприемник с нажимным клапаном стерильный 1000 мл</t>
  </si>
  <si>
    <t>Нить хирургический капрон, нерассасывающая №3, 20метр, стерильный</t>
  </si>
  <si>
    <t>Азопирам 100,0 спиртовый</t>
  </si>
  <si>
    <t xml:space="preserve">спиртовый раствор 100,0 набор реагентов для контроля качества для передстерил-й очистки изделий медицинского назначения раствор 1%-100,0 </t>
  </si>
  <si>
    <t>Фенолфталеин 1% 100,0 спиртовый</t>
  </si>
  <si>
    <t>спиртовый раствор 1% 100,0мл</t>
  </si>
  <si>
    <t>Реагенты на гематологический анализатор  Sysmex XP-300, Sysmex КХ-21</t>
  </si>
  <si>
    <t>Лизирующий реагент 3 х 500 мл  на автоматический гематологический анализатор Sysmex XP-300, Sysmex КХ-21</t>
  </si>
  <si>
    <t>Специальный жидкий реагент, предназначенный для лизирования эритроцитов при подсчете гемоглобина. В составе не должны содержаться цианиды и азиды. Упаковка должна быть маркирована специальным штриховым кодом совместимым со считывателем для закрытой системы XP-300, КХ-21. Упаковка не менее 3*500мл, совместимая со специальным держателем в приборе.</t>
  </si>
  <si>
    <t>Набор реагентов: Бриллиантовый крезиловый синий, 1 % в растворе натрия хлористого, 0,9 % – 1 флакон (50 мл)</t>
  </si>
  <si>
    <t>набор</t>
  </si>
  <si>
    <t>Реагенты для общеклинических исследований</t>
  </si>
  <si>
    <t>Универсальный чистящий реагент, предназначенный для одновременной очистки счетных камер и трубопроводов от органических и неорганических загрязнений. Реагент не должен оказывать на очищаемые элементы коррозийного, окисляющего воздействия, а также должен легко вымываться. Объем флакона не менее 50мл. Данная фасовка предназначена для удобства и совместимости с длиной аспирационного зонда при проведении процедуры очистки анализатора. Правильность работы реагента и точность анализа с его использованием, должна проверяться контрольным материалом совместимым с данным реагентом.</t>
  </si>
  <si>
    <t>Чистящий реагент для гематологического анализатора BC-5000 50мл</t>
  </si>
  <si>
    <t>Реагенты для гематологического анализатора ВС-5000</t>
  </si>
  <si>
    <t>Шовный хирургический стерильный материал простой 3/0 с иглой</t>
  </si>
  <si>
    <t xml:space="preserve">Шовный хирургический стерильный материал простой 3/0 с иглой, длина нити 75см, игла колющая 26мм, изгиб 1/2. </t>
  </si>
  <si>
    <t>к объявлению 30 от 20.05.2024г.</t>
  </si>
  <si>
    <t>Катетер Фоллея, двухходовой катетер, латексный с силиконовым покрытием, размер 14</t>
  </si>
  <si>
    <t xml:space="preserve">Уретральный двухходовой катетер Фолея из латекса, для кратковременного отведения мочи. Силиконизированный. Наконечник цилиндрический. Материал, применяемый для изготовления катетеров Фолея , включает соединения натурального латекса. Этот материал является одним из наиболее широко применяемых как для стандартного назначения, так и для использования в послеоперационном периоде. Баллон 5-15 мл. Размер 14 Ch. Длина катетера 40см. Клапан для шприцев Luer и Luer-lock. Два дренажных отверстия. Цвет желтый. Продолжительность использования установленного катетера до 1 недели. Стерильный, для одноразового использования.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</si>
</sst>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  <xf numFmtId="0" fontId="9" fillId="0" borderId="0"/>
  </cellStyleXfs>
  <cellXfs count="56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5" applyFont="1" applyFill="1" applyBorder="1" applyAlignment="1">
      <alignment horizontal="center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0" applyFont="1" applyFill="1"/>
    <xf numFmtId="0" fontId="8" fillId="0" borderId="3" xfId="5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center" vertical="center" wrapText="1"/>
    </xf>
    <xf numFmtId="3" fontId="7" fillId="0" borderId="2" xfId="22" applyNumberFormat="1" applyFont="1" applyFill="1" applyBorder="1" applyAlignment="1">
      <alignment horizontal="center" vertical="center"/>
    </xf>
    <xf numFmtId="4" fontId="7" fillId="0" borderId="2" xfId="17" applyNumberFormat="1" applyFont="1" applyFill="1" applyBorder="1" applyAlignment="1" applyProtection="1">
      <alignment horizontal="right" vertical="center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3" fontId="11" fillId="0" borderId="2" xfId="5" applyNumberFormat="1" applyFont="1" applyFill="1" applyBorder="1" applyAlignment="1">
      <alignment horizontal="center" vertical="top" wrapText="1"/>
    </xf>
    <xf numFmtId="0" fontId="10" fillId="0" borderId="0" xfId="5" applyFont="1" applyFill="1" applyBorder="1" applyAlignment="1">
      <alignment horizontal="center" vertical="top" wrapText="1"/>
    </xf>
    <xf numFmtId="0" fontId="10" fillId="0" borderId="0" xfId="1" applyFont="1" applyAlignment="1">
      <alignment horizontal="center"/>
    </xf>
    <xf numFmtId="0" fontId="7" fillId="2" borderId="2" xfId="1" applyFont="1" applyFill="1" applyBorder="1" applyAlignment="1">
      <alignment horizontal="center" vertical="center"/>
    </xf>
    <xf numFmtId="3" fontId="7" fillId="2" borderId="2" xfId="22" applyNumberFormat="1" applyFont="1" applyFill="1" applyBorder="1" applyAlignment="1">
      <alignment horizontal="center" vertical="center"/>
    </xf>
    <xf numFmtId="43" fontId="7" fillId="0" borderId="0" xfId="22" applyFont="1" applyAlignment="1">
      <alignment horizontal="right" vertical="center" wrapText="1"/>
    </xf>
    <xf numFmtId="43" fontId="11" fillId="0" borderId="2" xfId="22" applyFont="1" applyFill="1" applyBorder="1" applyAlignment="1">
      <alignment horizontal="right" vertical="center" wrapText="1"/>
    </xf>
    <xf numFmtId="43" fontId="10" fillId="0" borderId="0" xfId="22" applyFont="1" applyFill="1" applyBorder="1" applyAlignment="1">
      <alignment horizontal="right" vertical="center" wrapText="1"/>
    </xf>
    <xf numFmtId="43" fontId="10" fillId="0" borderId="0" xfId="22" applyFont="1" applyAlignment="1">
      <alignment horizontal="righ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2" xfId="1" applyFont="1" applyFill="1" applyBorder="1"/>
    <xf numFmtId="43" fontId="7" fillId="0" borderId="2" xfId="22" applyFont="1" applyFill="1" applyBorder="1" applyAlignment="1">
      <alignment horizontal="right" vertical="center" wrapText="1"/>
    </xf>
    <xf numFmtId="43" fontId="7" fillId="2" borderId="2" xfId="19" applyFont="1" applyFill="1" applyBorder="1" applyAlignment="1">
      <alignment horizontal="right" vertical="center" wrapText="1"/>
    </xf>
    <xf numFmtId="43" fontId="7" fillId="0" borderId="2" xfId="19" applyFont="1" applyFill="1" applyBorder="1" applyAlignment="1">
      <alignment horizontal="right" vertical="center" wrapText="1"/>
    </xf>
    <xf numFmtId="4" fontId="8" fillId="0" borderId="2" xfId="1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4" fontId="8" fillId="0" borderId="2" xfId="5" applyNumberFormat="1" applyFont="1" applyFill="1" applyBorder="1" applyAlignment="1">
      <alignment horizontal="right" vertical="center" wrapText="1"/>
    </xf>
    <xf numFmtId="4" fontId="7" fillId="0" borderId="0" xfId="5" applyNumberFormat="1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7" fillId="0" borderId="0" xfId="1" applyFont="1" applyAlignment="1">
      <alignment vertical="top" wrapText="1"/>
    </xf>
    <xf numFmtId="0" fontId="7" fillId="0" borderId="3" xfId="1" applyFont="1" applyFill="1" applyBorder="1" applyAlignment="1">
      <alignment horizontal="left" vertical="top" wrapText="1"/>
    </xf>
    <xf numFmtId="4" fontId="8" fillId="0" borderId="2" xfId="17" applyNumberFormat="1" applyFont="1" applyFill="1" applyBorder="1" applyAlignment="1" applyProtection="1">
      <alignment horizontal="right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view="pageBreakPreview" zoomScaleSheetLayoutView="100" workbookViewId="0">
      <selection activeCell="B2" sqref="B2"/>
    </sheetView>
  </sheetViews>
  <sheetFormatPr defaultColWidth="8.85546875" defaultRowHeight="12" x14ac:dyDescent="0.2"/>
  <cols>
    <col min="1" max="1" width="6.42578125" style="1" customWidth="1"/>
    <col min="2" max="2" width="40.5703125" style="15" customWidth="1"/>
    <col min="3" max="3" width="58.85546875" style="1" customWidth="1"/>
    <col min="4" max="4" width="13.28515625" style="1" customWidth="1"/>
    <col min="5" max="5" width="15.42578125" style="20" customWidth="1"/>
    <col min="6" max="6" width="13.28515625" style="26" customWidth="1"/>
    <col min="7" max="7" width="17.85546875" style="40" customWidth="1"/>
    <col min="8" max="16384" width="8.85546875" style="1"/>
  </cols>
  <sheetData>
    <row r="1" spans="1:7" x14ac:dyDescent="0.2">
      <c r="E1" s="14" t="s">
        <v>0</v>
      </c>
      <c r="F1" s="23"/>
    </row>
    <row r="2" spans="1:7" x14ac:dyDescent="0.2">
      <c r="E2" s="14" t="s">
        <v>60</v>
      </c>
      <c r="F2" s="23"/>
    </row>
    <row r="4" spans="1:7" s="2" customFormat="1" ht="15.75" customHeight="1" x14ac:dyDescent="0.2">
      <c r="A4" s="51" t="s">
        <v>1</v>
      </c>
      <c r="B4" s="51"/>
      <c r="C4" s="51"/>
      <c r="D4" s="51"/>
      <c r="E4" s="51"/>
      <c r="F4" s="51"/>
      <c r="G4" s="51"/>
    </row>
    <row r="5" spans="1:7" s="2" customFormat="1" ht="40.5" customHeight="1" x14ac:dyDescent="0.2">
      <c r="A5" s="10" t="s">
        <v>2</v>
      </c>
      <c r="B5" s="10" t="s">
        <v>3</v>
      </c>
      <c r="C5" s="10" t="s">
        <v>9</v>
      </c>
      <c r="D5" s="10" t="s">
        <v>4</v>
      </c>
      <c r="E5" s="10" t="s">
        <v>5</v>
      </c>
      <c r="F5" s="11" t="s">
        <v>6</v>
      </c>
      <c r="G5" s="10" t="s">
        <v>7</v>
      </c>
    </row>
    <row r="6" spans="1:7" s="2" customFormat="1" ht="14.25" customHeight="1" x14ac:dyDescent="0.2">
      <c r="A6" s="52" t="s">
        <v>12</v>
      </c>
      <c r="B6" s="52"/>
      <c r="C6" s="52"/>
      <c r="D6" s="52"/>
      <c r="E6" s="52"/>
      <c r="F6" s="52"/>
      <c r="G6" s="39">
        <f>SUM(G7:G26)</f>
        <v>2391816.5</v>
      </c>
    </row>
    <row r="7" spans="1:7" s="2" customFormat="1" ht="24" x14ac:dyDescent="0.2">
      <c r="A7" s="43">
        <v>1</v>
      </c>
      <c r="B7" s="29" t="s">
        <v>45</v>
      </c>
      <c r="C7" s="29" t="s">
        <v>46</v>
      </c>
      <c r="D7" s="30" t="s">
        <v>22</v>
      </c>
      <c r="E7" s="30">
        <f>58+10</f>
        <v>68</v>
      </c>
      <c r="F7" s="36">
        <v>5085</v>
      </c>
      <c r="G7" s="13">
        <f>E7*F7</f>
        <v>345780</v>
      </c>
    </row>
    <row r="8" spans="1:7" s="2" customFormat="1" ht="48" x14ac:dyDescent="0.2">
      <c r="A8" s="43">
        <v>2</v>
      </c>
      <c r="B8" s="27" t="s">
        <v>23</v>
      </c>
      <c r="C8" s="28" t="s">
        <v>24</v>
      </c>
      <c r="D8" s="21" t="s">
        <v>25</v>
      </c>
      <c r="E8" s="22">
        <v>1200</v>
      </c>
      <c r="F8" s="37">
        <v>95</v>
      </c>
      <c r="G8" s="13">
        <f>E8*F8</f>
        <v>114000</v>
      </c>
    </row>
    <row r="9" spans="1:7" s="2" customFormat="1" ht="24" x14ac:dyDescent="0.2">
      <c r="A9" s="47">
        <v>3</v>
      </c>
      <c r="B9" s="27" t="s">
        <v>26</v>
      </c>
      <c r="C9" s="28" t="s">
        <v>27</v>
      </c>
      <c r="D9" s="21" t="s">
        <v>25</v>
      </c>
      <c r="E9" s="22">
        <v>1440</v>
      </c>
      <c r="F9" s="37">
        <v>63.92</v>
      </c>
      <c r="G9" s="13">
        <f t="shared" ref="G9:G32" si="0">E9*F9</f>
        <v>92044.800000000003</v>
      </c>
    </row>
    <row r="10" spans="1:7" s="2" customFormat="1" ht="24" x14ac:dyDescent="0.2">
      <c r="A10" s="47">
        <v>4</v>
      </c>
      <c r="B10" s="27" t="s">
        <v>28</v>
      </c>
      <c r="C10" s="28" t="s">
        <v>29</v>
      </c>
      <c r="D10" s="21" t="s">
        <v>25</v>
      </c>
      <c r="E10" s="22">
        <v>380</v>
      </c>
      <c r="F10" s="37">
        <v>59.74</v>
      </c>
      <c r="G10" s="13">
        <f t="shared" si="0"/>
        <v>22701.200000000001</v>
      </c>
    </row>
    <row r="11" spans="1:7" s="2" customFormat="1" ht="24" x14ac:dyDescent="0.2">
      <c r="A11" s="47">
        <v>5</v>
      </c>
      <c r="B11" s="31" t="s">
        <v>30</v>
      </c>
      <c r="C11" s="31" t="s">
        <v>30</v>
      </c>
      <c r="D11" s="32" t="s">
        <v>25</v>
      </c>
      <c r="E11" s="12">
        <v>245</v>
      </c>
      <c r="F11" s="38">
        <v>187</v>
      </c>
      <c r="G11" s="13">
        <f t="shared" si="0"/>
        <v>45815</v>
      </c>
    </row>
    <row r="12" spans="1:7" s="2" customFormat="1" x14ac:dyDescent="0.2">
      <c r="A12" s="47">
        <v>6</v>
      </c>
      <c r="B12" s="31" t="s">
        <v>31</v>
      </c>
      <c r="C12" s="31" t="s">
        <v>31</v>
      </c>
      <c r="D12" s="32" t="s">
        <v>25</v>
      </c>
      <c r="E12" s="12">
        <v>300</v>
      </c>
      <c r="F12" s="38">
        <v>17</v>
      </c>
      <c r="G12" s="13">
        <f t="shared" si="0"/>
        <v>5100</v>
      </c>
    </row>
    <row r="13" spans="1:7" s="2" customFormat="1" ht="36" x14ac:dyDescent="0.2">
      <c r="A13" s="47">
        <v>7</v>
      </c>
      <c r="B13" s="31" t="s">
        <v>38</v>
      </c>
      <c r="C13" s="31" t="s">
        <v>39</v>
      </c>
      <c r="D13" s="32" t="s">
        <v>25</v>
      </c>
      <c r="E13" s="12">
        <v>700</v>
      </c>
      <c r="F13" s="38">
        <v>65.7</v>
      </c>
      <c r="G13" s="13">
        <f t="shared" si="0"/>
        <v>45990</v>
      </c>
    </row>
    <row r="14" spans="1:7" s="2" customFormat="1" ht="110.25" customHeight="1" x14ac:dyDescent="0.2">
      <c r="A14" s="48">
        <v>8</v>
      </c>
      <c r="B14" s="31" t="s">
        <v>61</v>
      </c>
      <c r="C14" s="45" t="s">
        <v>62</v>
      </c>
      <c r="D14" s="32" t="s">
        <v>25</v>
      </c>
      <c r="E14" s="12">
        <v>150</v>
      </c>
      <c r="F14" s="38">
        <v>265.87</v>
      </c>
      <c r="G14" s="13">
        <f t="shared" si="0"/>
        <v>39880.5</v>
      </c>
    </row>
    <row r="15" spans="1:7" s="2" customFormat="1" ht="60" x14ac:dyDescent="0.2">
      <c r="A15" s="47">
        <v>9</v>
      </c>
      <c r="B15" s="31" t="s">
        <v>32</v>
      </c>
      <c r="C15" s="31" t="s">
        <v>33</v>
      </c>
      <c r="D15" s="32" t="s">
        <v>34</v>
      </c>
      <c r="E15" s="12">
        <v>625</v>
      </c>
      <c r="F15" s="38">
        <v>1500</v>
      </c>
      <c r="G15" s="13">
        <f t="shared" si="0"/>
        <v>937500</v>
      </c>
    </row>
    <row r="16" spans="1:7" s="2" customFormat="1" x14ac:dyDescent="0.2">
      <c r="A16" s="47">
        <v>10</v>
      </c>
      <c r="B16" s="31" t="s">
        <v>35</v>
      </c>
      <c r="C16" s="31" t="s">
        <v>35</v>
      </c>
      <c r="D16" s="32" t="s">
        <v>25</v>
      </c>
      <c r="E16" s="12">
        <v>350</v>
      </c>
      <c r="F16" s="38">
        <v>79</v>
      </c>
      <c r="G16" s="13">
        <f t="shared" si="0"/>
        <v>27650</v>
      </c>
    </row>
    <row r="17" spans="1:7" s="2" customFormat="1" ht="24" x14ac:dyDescent="0.2">
      <c r="A17" s="47">
        <v>11</v>
      </c>
      <c r="B17" s="31" t="s">
        <v>43</v>
      </c>
      <c r="C17" s="31" t="s">
        <v>43</v>
      </c>
      <c r="D17" s="32" t="s">
        <v>25</v>
      </c>
      <c r="E17" s="12">
        <v>650</v>
      </c>
      <c r="F17" s="38">
        <v>232</v>
      </c>
      <c r="G17" s="13">
        <f t="shared" si="0"/>
        <v>150800</v>
      </c>
    </row>
    <row r="18" spans="1:7" s="2" customFormat="1" x14ac:dyDescent="0.2">
      <c r="A18" s="47">
        <v>12</v>
      </c>
      <c r="B18" s="31" t="s">
        <v>40</v>
      </c>
      <c r="C18" s="31" t="s">
        <v>41</v>
      </c>
      <c r="D18" s="32" t="s">
        <v>42</v>
      </c>
      <c r="E18" s="12">
        <v>5</v>
      </c>
      <c r="F18" s="38">
        <v>22500</v>
      </c>
      <c r="G18" s="13">
        <f t="shared" si="0"/>
        <v>112500</v>
      </c>
    </row>
    <row r="19" spans="1:7" s="2" customFormat="1" ht="24" x14ac:dyDescent="0.2">
      <c r="A19" s="47">
        <v>13</v>
      </c>
      <c r="B19" s="31" t="s">
        <v>44</v>
      </c>
      <c r="C19" s="31" t="s">
        <v>44</v>
      </c>
      <c r="D19" s="32" t="s">
        <v>25</v>
      </c>
      <c r="E19" s="12">
        <v>200</v>
      </c>
      <c r="F19" s="38">
        <v>1200</v>
      </c>
      <c r="G19" s="13">
        <f t="shared" si="0"/>
        <v>240000</v>
      </c>
    </row>
    <row r="20" spans="1:7" s="2" customFormat="1" ht="24" x14ac:dyDescent="0.2">
      <c r="A20" s="47">
        <v>14</v>
      </c>
      <c r="B20" s="33" t="s">
        <v>21</v>
      </c>
      <c r="C20" s="34" t="s">
        <v>14</v>
      </c>
      <c r="D20" s="32" t="s">
        <v>13</v>
      </c>
      <c r="E20" s="12">
        <v>1000</v>
      </c>
      <c r="F20" s="38">
        <v>27.4</v>
      </c>
      <c r="G20" s="13">
        <f t="shared" si="0"/>
        <v>27400</v>
      </c>
    </row>
    <row r="21" spans="1:7" s="2" customFormat="1" ht="24" x14ac:dyDescent="0.2">
      <c r="A21" s="47">
        <v>15</v>
      </c>
      <c r="B21" s="33" t="s">
        <v>15</v>
      </c>
      <c r="C21" s="34" t="s">
        <v>20</v>
      </c>
      <c r="D21" s="32" t="s">
        <v>13</v>
      </c>
      <c r="E21" s="12">
        <v>30</v>
      </c>
      <c r="F21" s="38">
        <v>145</v>
      </c>
      <c r="G21" s="13">
        <f t="shared" si="0"/>
        <v>4350</v>
      </c>
    </row>
    <row r="22" spans="1:7" s="2" customFormat="1" ht="24" x14ac:dyDescent="0.2">
      <c r="A22" s="47">
        <v>16</v>
      </c>
      <c r="B22" s="33" t="s">
        <v>16</v>
      </c>
      <c r="C22" s="31" t="s">
        <v>19</v>
      </c>
      <c r="D22" s="32" t="s">
        <v>13</v>
      </c>
      <c r="E22" s="12">
        <v>5</v>
      </c>
      <c r="F22" s="38">
        <v>341</v>
      </c>
      <c r="G22" s="13">
        <f t="shared" si="0"/>
        <v>1705</v>
      </c>
    </row>
    <row r="23" spans="1:7" s="2" customFormat="1" ht="48" x14ac:dyDescent="0.2">
      <c r="A23" s="47">
        <v>17</v>
      </c>
      <c r="B23" s="31" t="s">
        <v>17</v>
      </c>
      <c r="C23" s="31" t="s">
        <v>18</v>
      </c>
      <c r="D23" s="32" t="s">
        <v>13</v>
      </c>
      <c r="E23" s="12">
        <v>10</v>
      </c>
      <c r="F23" s="38">
        <v>4500</v>
      </c>
      <c r="G23" s="13">
        <f t="shared" si="0"/>
        <v>45000</v>
      </c>
    </row>
    <row r="24" spans="1:7" s="2" customFormat="1" x14ac:dyDescent="0.2">
      <c r="A24" s="47">
        <v>18</v>
      </c>
      <c r="B24" s="31" t="s">
        <v>47</v>
      </c>
      <c r="C24" s="31" t="s">
        <v>48</v>
      </c>
      <c r="D24" s="32" t="s">
        <v>22</v>
      </c>
      <c r="E24" s="12">
        <v>68</v>
      </c>
      <c r="F24" s="38">
        <v>350</v>
      </c>
      <c r="G24" s="13">
        <f t="shared" si="0"/>
        <v>23800</v>
      </c>
    </row>
    <row r="25" spans="1:7" s="2" customFormat="1" ht="24" x14ac:dyDescent="0.2">
      <c r="A25" s="47">
        <v>19</v>
      </c>
      <c r="B25" s="31" t="s">
        <v>58</v>
      </c>
      <c r="C25" s="31" t="s">
        <v>59</v>
      </c>
      <c r="D25" s="32" t="s">
        <v>25</v>
      </c>
      <c r="E25" s="12">
        <v>100</v>
      </c>
      <c r="F25" s="38">
        <v>450</v>
      </c>
      <c r="G25" s="13">
        <f t="shared" si="0"/>
        <v>45000</v>
      </c>
    </row>
    <row r="26" spans="1:7" s="2" customFormat="1" ht="24" x14ac:dyDescent="0.2">
      <c r="A26" s="47">
        <v>20</v>
      </c>
      <c r="B26" s="31" t="s">
        <v>36</v>
      </c>
      <c r="C26" s="31" t="s">
        <v>36</v>
      </c>
      <c r="D26" s="32" t="s">
        <v>25</v>
      </c>
      <c r="E26" s="12">
        <v>180</v>
      </c>
      <c r="F26" s="38">
        <v>360</v>
      </c>
      <c r="G26" s="13">
        <f t="shared" si="0"/>
        <v>64800</v>
      </c>
    </row>
    <row r="27" spans="1:7" s="2" customFormat="1" ht="12" customHeight="1" x14ac:dyDescent="0.2">
      <c r="A27" s="52" t="s">
        <v>49</v>
      </c>
      <c r="B27" s="52"/>
      <c r="C27" s="52"/>
      <c r="D27" s="52"/>
      <c r="E27" s="52"/>
      <c r="F27" s="52"/>
      <c r="G27" s="39">
        <f>G28</f>
        <v>465000</v>
      </c>
    </row>
    <row r="28" spans="1:7" s="2" customFormat="1" ht="60" customHeight="1" x14ac:dyDescent="0.2">
      <c r="A28" s="43">
        <v>21</v>
      </c>
      <c r="B28" s="31" t="s">
        <v>50</v>
      </c>
      <c r="C28" s="45" t="s">
        <v>51</v>
      </c>
      <c r="D28" s="30" t="s">
        <v>37</v>
      </c>
      <c r="E28" s="30">
        <v>3</v>
      </c>
      <c r="F28" s="36">
        <v>155000</v>
      </c>
      <c r="G28" s="13">
        <f t="shared" si="0"/>
        <v>465000</v>
      </c>
    </row>
    <row r="29" spans="1:7" s="2" customFormat="1" x14ac:dyDescent="0.2">
      <c r="A29" s="53" t="s">
        <v>57</v>
      </c>
      <c r="B29" s="54"/>
      <c r="C29" s="54"/>
      <c r="D29" s="54"/>
      <c r="E29" s="54"/>
      <c r="F29" s="55"/>
      <c r="G29" s="46">
        <f>G30</f>
        <v>142875</v>
      </c>
    </row>
    <row r="30" spans="1:7" s="2" customFormat="1" ht="108" x14ac:dyDescent="0.2">
      <c r="A30" s="43">
        <v>22</v>
      </c>
      <c r="B30" s="31" t="s">
        <v>56</v>
      </c>
      <c r="C30" s="31" t="s">
        <v>55</v>
      </c>
      <c r="D30" s="30" t="s">
        <v>22</v>
      </c>
      <c r="E30" s="30">
        <v>15</v>
      </c>
      <c r="F30" s="36">
        <v>9525</v>
      </c>
      <c r="G30" s="13">
        <f t="shared" si="0"/>
        <v>142875</v>
      </c>
    </row>
    <row r="31" spans="1:7" s="2" customFormat="1" ht="12" customHeight="1" x14ac:dyDescent="0.2">
      <c r="A31" s="53" t="s">
        <v>54</v>
      </c>
      <c r="B31" s="54"/>
      <c r="C31" s="54"/>
      <c r="D31" s="54"/>
      <c r="E31" s="54"/>
      <c r="F31" s="55"/>
      <c r="G31" s="46">
        <f>G32</f>
        <v>25000</v>
      </c>
    </row>
    <row r="32" spans="1:7" s="2" customFormat="1" ht="36" x14ac:dyDescent="0.2">
      <c r="A32" s="10">
        <v>23</v>
      </c>
      <c r="B32" s="31" t="s">
        <v>52</v>
      </c>
      <c r="C32" s="31" t="s">
        <v>52</v>
      </c>
      <c r="D32" s="32" t="s">
        <v>53</v>
      </c>
      <c r="E32" s="12">
        <v>1</v>
      </c>
      <c r="F32" s="38">
        <v>25000</v>
      </c>
      <c r="G32" s="13">
        <f t="shared" si="0"/>
        <v>25000</v>
      </c>
    </row>
    <row r="33" spans="1:7" s="4" customFormat="1" ht="13.5" customHeight="1" x14ac:dyDescent="0.2">
      <c r="A33" s="35"/>
      <c r="B33" s="16" t="s">
        <v>10</v>
      </c>
      <c r="C33" s="9"/>
      <c r="D33" s="3"/>
      <c r="E33" s="18"/>
      <c r="F33" s="24"/>
      <c r="G33" s="41">
        <f>G6+G27+G29+G31</f>
        <v>3024691.5</v>
      </c>
    </row>
    <row r="34" spans="1:7" ht="9.75" customHeight="1" x14ac:dyDescent="0.2">
      <c r="A34" s="5"/>
      <c r="B34" s="17"/>
      <c r="C34" s="6"/>
      <c r="D34" s="7"/>
      <c r="E34" s="19"/>
      <c r="F34" s="25"/>
      <c r="G34" s="42"/>
    </row>
    <row r="35" spans="1:7" x14ac:dyDescent="0.2">
      <c r="A35" s="50" t="s">
        <v>8</v>
      </c>
      <c r="B35" s="50"/>
      <c r="C35" s="50"/>
      <c r="D35" s="50"/>
      <c r="E35" s="50"/>
      <c r="F35" s="50"/>
      <c r="G35" s="50"/>
    </row>
    <row r="36" spans="1:7" s="8" customFormat="1" ht="39.75" customHeight="1" x14ac:dyDescent="0.2">
      <c r="A36" s="49" t="s">
        <v>11</v>
      </c>
      <c r="B36" s="49"/>
      <c r="C36" s="49"/>
      <c r="D36" s="49"/>
      <c r="E36" s="49"/>
      <c r="F36" s="49"/>
      <c r="G36" s="49"/>
    </row>
    <row r="37" spans="1:7" x14ac:dyDescent="0.2">
      <c r="A37" s="44"/>
      <c r="B37" s="44"/>
      <c r="C37" s="44"/>
      <c r="D37" s="44"/>
      <c r="E37" s="44"/>
      <c r="F37" s="44"/>
      <c r="G37" s="44"/>
    </row>
  </sheetData>
  <mergeCells count="7">
    <mergeCell ref="A36:G36"/>
    <mergeCell ref="A35:G35"/>
    <mergeCell ref="A4:G4"/>
    <mergeCell ref="A6:F6"/>
    <mergeCell ref="A27:F27"/>
    <mergeCell ref="A31:F31"/>
    <mergeCell ref="A29:F29"/>
  </mergeCells>
  <pageMargins left="0.19685039370078741" right="0.19685039370078741" top="0.74803149606299213" bottom="0.74803149606299213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2024-02-16T04:46:54Z</cp:lastPrinted>
  <dcterms:created xsi:type="dcterms:W3CDTF">2019-03-11T10:08:28Z</dcterms:created>
  <dcterms:modified xsi:type="dcterms:W3CDTF">2024-05-20T05:15:39Z</dcterms:modified>
</cp:coreProperties>
</file>