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Протокола\"/>
    </mc:Choice>
  </mc:AlternateContent>
  <bookViews>
    <workbookView xWindow="0" yWindow="0" windowWidth="20490" windowHeight="7620"/>
  </bookViews>
  <sheets>
    <sheet name="ЛС и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МИ'!$A$1:$Q$37</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refMode="R1C1"/>
</workbook>
</file>

<file path=xl/calcChain.xml><?xml version="1.0" encoding="utf-8"?>
<calcChain xmlns="http://schemas.openxmlformats.org/spreadsheetml/2006/main">
  <c r="Q28" i="1" l="1"/>
  <c r="O28" i="1"/>
  <c r="M28" i="1"/>
  <c r="M16" i="1"/>
  <c r="M15" i="1"/>
  <c r="I28" i="1"/>
  <c r="I17" i="1"/>
  <c r="O24" i="1"/>
  <c r="O25" i="1"/>
  <c r="O23" i="1"/>
  <c r="O21" i="1"/>
  <c r="Q8" i="1"/>
  <c r="G11" i="1" l="1"/>
  <c r="G12" i="1"/>
  <c r="G13" i="1"/>
  <c r="G14" i="1"/>
  <c r="G15" i="1"/>
  <c r="G16" i="1"/>
  <c r="G17" i="1"/>
  <c r="G18" i="1"/>
  <c r="G19" i="1"/>
  <c r="G20" i="1"/>
  <c r="G21" i="1"/>
  <c r="G22" i="1"/>
  <c r="G23" i="1"/>
  <c r="G24" i="1"/>
  <c r="G25" i="1"/>
  <c r="G26" i="1"/>
  <c r="G27" i="1"/>
  <c r="G10" i="1"/>
  <c r="G8" i="1" l="1"/>
  <c r="G7" i="1"/>
  <c r="G6" i="1" l="1"/>
  <c r="G9" i="1"/>
  <c r="G28" i="1" s="1"/>
</calcChain>
</file>

<file path=xl/sharedStrings.xml><?xml version="1.0" encoding="utf-8"?>
<sst xmlns="http://schemas.openxmlformats.org/spreadsheetml/2006/main" count="97" uniqueCount="65">
  <si>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</si>
  <si>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</si>
  <si>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</si>
  <si>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</si>
  <si>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</si>
  <si>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</si>
  <si>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</si>
  <si>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</si>
  <si>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</si>
  <si>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</si>
  <si>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</si>
  <si>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</si>
  <si>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Сумма закупа</t>
  </si>
  <si>
    <t>штука</t>
  </si>
  <si>
    <t>Набор для внутренного дренажа мочевых путей 4F/20/4
1.Катетер типа двойной PIGTAIL 4F диаметр петли 4см расстояния между
петлями 20см
2. Проводник. 022*х110см
3. Толкатель 4,8F
4. Зажим</t>
  </si>
  <si>
    <t>Набор для внутренного дренажа мочевых путей 6F/24/4
1.Катетер типа двойной PIGTAIL диаметр петли 4см расстояния между
петлями 24см
2.Проводник. 0,38*х110см
3. Толкатель
4. Зажим</t>
  </si>
  <si>
    <t>Набор для внутренного дренажа мочевых путей 8F/28/4-3
1.Катетер типа двойной PIGTAIL диаметр петли 8см расстояния между
петлями 28см
2.Проводник. 0,38*х110см
3. Толкатель
4. Зажим</t>
  </si>
  <si>
    <t>Набор для внутренного дренажа мочевых путей 4F/20/4</t>
  </si>
  <si>
    <t>Набор для внутренного дренажа мочевых путей 6F/24/4</t>
  </si>
  <si>
    <t>Набор для внутренного дренажа мочевых путей 8F/28/4-3</t>
  </si>
  <si>
    <t>Лекарственные средства</t>
  </si>
  <si>
    <t>Атропин</t>
  </si>
  <si>
    <t>раствор для инъекций 1мг/мл 1 мл</t>
  </si>
  <si>
    <t>ампула</t>
  </si>
  <si>
    <t>флакон</t>
  </si>
  <si>
    <t>Ибупрофен</t>
  </si>
  <si>
    <t>раствор для внутривенного введения 800 мг/8 мл, 8 мл</t>
  </si>
  <si>
    <t xml:space="preserve">Однокомпонентные калоприемники представляют собой емкости из запахонепроницаемой пленки. Двойная система крепления – липкий фланец и герметизирующее кольцо – надежно удерживает емкость на теле пациента и обеспечивает герметичность и отсутствие запаха. Кроме того, материал кольца обладает ранозаживляющими свойствами. Емкости комплектуются пластиковым зажимом, позволяющим удалять содержимое и промывать калоприемник, не снимая его со стомы. Калоприемник – для стомы диаметром от 20 до 80мм.
Калоприемники наружная сторона емкостей выполнена из прозрачной бесцветной полимерной пленки, что позволяет контролировать содержимое. Калоприемники выполнены полностью из непрозрачной пленки телесного цвета с мягкой сетчатой подкладкой, прилегающей к коже. В комплекте, состоящем из 5 емкостей, 1 пластикового зажима и инструкции по использованию.
</t>
  </si>
  <si>
    <t>комплект</t>
  </si>
  <si>
    <t>Калоприемник от 20 до 80мм</t>
  </si>
  <si>
    <t xml:space="preserve">Катетер Фоллея, двухходовой катетер, латексный с силиконовым покрытием, размер 18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</si>
  <si>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18.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</si>
  <si>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 xml:space="preserve">Катетер Фоллея 20 латексный с силиконовым покрытием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</si>
  <si>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</si>
  <si>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Мочеприемник прикроватный 2 л</t>
  </si>
  <si>
    <t xml:space="preserve">Прикроватный мешок для сбора мочи на 2 литра, длина дренажной  трубки 120 см. </t>
  </si>
  <si>
    <t>Нить хирургический капрон, нерассасывающая №4, 20метр, стерильный</t>
  </si>
  <si>
    <t>Нить хирургический капрон, нерассасывающая №5, 20метр, стерильный</t>
  </si>
  <si>
    <t>Нить хирургический капрон, нерассасывающая №3, 20метр, стерильный</t>
  </si>
  <si>
    <t>Шприц  инъекционный трехкомпонентный стерильный однократного применения  объемом 2 мл, с иглой 21G</t>
  </si>
  <si>
    <t>Шприц  инъекционный трехкомпонентный стерильный однократного применения  объемом 3 мл, с иглой 21G</t>
  </si>
  <si>
    <t>Шприц  инъекционный трехкомпонентный стерильный однократного применения  объемом 5 мл, с иглой 21G</t>
  </si>
  <si>
    <t>Шприц  инъекционный трехкомпонентный стерильный однократного применения  объемом 10 мл, с иглой 21G</t>
  </si>
  <si>
    <t>Шприц  инъекционный трехкомпонентный стерильный однократного применения  объемом 20 мл, с иглой 21G</t>
  </si>
  <si>
    <t>Шприц  тип Жанэ   50 мл одноразовый с наконечникам для катетерной насадки</t>
  </si>
  <si>
    <t>Шприц  тип Жанэ   150 мл одноразовый с наконечникам для катетерной насадки</t>
  </si>
  <si>
    <t>Кружка Эсмарха 2 литра одноразовые</t>
  </si>
  <si>
    <t>ТОО "INKAR"</t>
  </si>
  <si>
    <t>Руководитель ОГЗ и ЮС</t>
  </si>
  <si>
    <t>Иманғали Д.Қ.</t>
  </si>
  <si>
    <t xml:space="preserve">Специалист по государственным закупкам </t>
  </si>
  <si>
    <t>Корженко О.О.</t>
  </si>
  <si>
    <t>Юрист</t>
  </si>
  <si>
    <t>Климова А.В.</t>
  </si>
  <si>
    <t>к протоколу 1 от 06.01.2023г.</t>
  </si>
  <si>
    <t>ТОО "MEDICAL MARKETING GROUP KZ" МЕДИКАЛ МАРКЕТИНГ ГРУПП КЗ Цена</t>
  </si>
  <si>
    <t>ТОО "MEDICAL MARKETING GROUP KZ" МЕДИКАЛ МАРКЕТИНГ ГРУПП КЗ Сумма</t>
  </si>
  <si>
    <t>ТОО "Dariya medica "Дарья Медика" Цена</t>
  </si>
  <si>
    <t>ТОО "Dariya medica "Дарья Медика" Сумма</t>
  </si>
  <si>
    <t>ТОО "МЕДИЦИНСКИЙ ЦЕНТР "Лекарь" Цена</t>
  </si>
  <si>
    <t>ТОО "МЕДИЦИНСКИЙ ЦЕНТР "Лекарь" Сумма</t>
  </si>
  <si>
    <t>ТОО "СТОФАРМ" Цена</t>
  </si>
  <si>
    <t>ТОО "СТОФАРМ" Сумма</t>
  </si>
  <si>
    <t xml:space="preserve">ТОО "IzidaMedLab" </t>
  </si>
  <si>
    <t>не соответствует п.136 Правил № 375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</si>
</sst>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0"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9"/>
      <color rgb="FF000000"/>
      <name val="Times New Roman"/>
      <family val="1"/>
      <charset val="204"/>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cellStyleXfs>
  <cellXfs count="59">
    <xf numFmtId="0" fontId="0" fillId="0" borderId="0" xfId="0"/>
    <xf numFmtId="0" fontId="8" fillId="0" borderId="2" xfId="1" applyFont="1" applyBorder="1" applyAlignment="1">
      <alignment horizontal="center" vertical="center" wrapText="1"/>
    </xf>
    <xf numFmtId="4" fontId="8" fillId="0" borderId="2" xfId="5" applyNumberFormat="1" applyFont="1" applyFill="1" applyBorder="1" applyAlignment="1">
      <alignment horizontal="right" vertical="top"/>
    </xf>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0" fontId="8" fillId="0" borderId="3" xfId="5" applyFont="1" applyFill="1" applyBorder="1" applyAlignment="1">
      <alignment horizontal="left" vertical="top" wrapText="1"/>
    </xf>
    <xf numFmtId="0" fontId="7" fillId="0" borderId="2" xfId="0" applyFont="1" applyFill="1" applyBorder="1" applyAlignment="1">
      <alignment horizontal="center" vertical="center" wrapText="1"/>
    </xf>
    <xf numFmtId="0" fontId="8" fillId="0" borderId="3" xfId="5" applyFont="1" applyFill="1" applyBorder="1" applyAlignment="1">
      <alignment horizontal="center" vertical="top" wrapText="1"/>
    </xf>
    <xf numFmtId="43" fontId="9" fillId="0" borderId="2" xfId="22" applyFont="1" applyFill="1" applyBorder="1" applyAlignment="1">
      <alignment horizontal="right" vertical="center" wrapText="1"/>
    </xf>
    <xf numFmtId="0" fontId="7" fillId="0" borderId="0" xfId="1" applyFont="1" applyAlignment="1">
      <alignment vertical="top"/>
    </xf>
    <xf numFmtId="0" fontId="8" fillId="0" borderId="2" xfId="1" applyFont="1" applyBorder="1" applyAlignment="1">
      <alignment vertical="top"/>
    </xf>
    <xf numFmtId="0" fontId="8" fillId="0" borderId="0" xfId="1" applyFont="1" applyAlignment="1">
      <alignment vertical="top"/>
    </xf>
    <xf numFmtId="0" fontId="7" fillId="0" borderId="0" xfId="1" applyFont="1" applyBorder="1" applyAlignment="1">
      <alignment vertical="top"/>
    </xf>
    <xf numFmtId="0" fontId="7" fillId="0" borderId="0" xfId="0" applyFont="1" applyFill="1" applyAlignment="1">
      <alignment vertical="top"/>
    </xf>
    <xf numFmtId="0" fontId="7" fillId="0" borderId="0" xfId="1" applyFont="1" applyAlignment="1">
      <alignment horizontal="center" vertical="top"/>
    </xf>
    <xf numFmtId="0" fontId="8" fillId="0" borderId="2" xfId="1" applyFont="1" applyBorder="1" applyAlignment="1">
      <alignment horizontal="center" vertical="center"/>
    </xf>
    <xf numFmtId="3" fontId="8" fillId="0" borderId="3" xfId="5" applyNumberFormat="1" applyFont="1" applyFill="1" applyBorder="1" applyAlignment="1">
      <alignment horizontal="center" vertical="top"/>
    </xf>
    <xf numFmtId="0" fontId="7" fillId="0" borderId="0" xfId="5" applyFont="1" applyFill="1" applyBorder="1" applyAlignment="1">
      <alignment horizontal="center" vertical="top"/>
    </xf>
    <xf numFmtId="0" fontId="7" fillId="0" borderId="0" xfId="1" applyFont="1" applyAlignment="1">
      <alignment horizontal="left" vertical="top"/>
    </xf>
    <xf numFmtId="0" fontId="7" fillId="0" borderId="3" xfId="0" applyFont="1" applyFill="1" applyBorder="1" applyAlignment="1">
      <alignment vertical="top" wrapText="1"/>
    </xf>
    <xf numFmtId="0" fontId="7" fillId="0" borderId="3" xfId="0" applyFont="1" applyFill="1" applyBorder="1" applyAlignment="1">
      <alignment horizontal="center" vertical="center" wrapText="1"/>
    </xf>
    <xf numFmtId="0" fontId="8" fillId="0" borderId="3" xfId="0" applyFont="1" applyFill="1" applyBorder="1" applyAlignment="1">
      <alignment vertical="top"/>
    </xf>
    <xf numFmtId="43" fontId="7" fillId="0" borderId="0" xfId="22" applyNumberFormat="1" applyFont="1" applyAlignment="1">
      <alignment horizontal="right" vertical="top"/>
    </xf>
    <xf numFmtId="43" fontId="8" fillId="0" borderId="2" xfId="22" applyNumberFormat="1" applyFont="1" applyBorder="1" applyAlignment="1">
      <alignment horizontal="center" vertical="center" wrapText="1"/>
    </xf>
    <xf numFmtId="43" fontId="8" fillId="0" borderId="3" xfId="22" applyNumberFormat="1" applyFont="1" applyFill="1" applyBorder="1" applyAlignment="1">
      <alignment horizontal="right" vertical="top" wrapText="1"/>
    </xf>
    <xf numFmtId="43" fontId="7" fillId="0" borderId="0" xfId="22" applyNumberFormat="1" applyFont="1" applyFill="1" applyBorder="1" applyAlignment="1">
      <alignment horizontal="right" vertical="top" wrapText="1"/>
    </xf>
    <xf numFmtId="0" fontId="7" fillId="0" borderId="2" xfId="1" applyFont="1" applyBorder="1" applyAlignment="1">
      <alignment horizontal="center" vertical="center" wrapText="1"/>
    </xf>
    <xf numFmtId="0" fontId="7" fillId="0" borderId="2" xfId="1" applyFont="1" applyBorder="1" applyAlignment="1">
      <alignment horizontal="center" vertical="center"/>
    </xf>
    <xf numFmtId="0" fontId="7" fillId="0" borderId="2" xfId="1" applyFont="1" applyBorder="1" applyAlignment="1">
      <alignment horizontal="left" vertical="center" wrapText="1"/>
    </xf>
    <xf numFmtId="43" fontId="7" fillId="0" borderId="2" xfId="22" applyNumberFormat="1" applyFont="1" applyBorder="1" applyAlignment="1">
      <alignment horizontal="right" vertical="center" wrapText="1"/>
    </xf>
    <xf numFmtId="0" fontId="7" fillId="0" borderId="2" xfId="1" applyFont="1" applyBorder="1" applyAlignment="1">
      <alignment horizontal="right" vertical="center" wrapText="1"/>
    </xf>
    <xf numFmtId="43" fontId="7" fillId="0" borderId="2" xfId="1" applyNumberFormat="1" applyFont="1" applyBorder="1" applyAlignment="1">
      <alignment horizontal="right" vertical="center" wrapText="1"/>
    </xf>
    <xf numFmtId="43" fontId="8" fillId="0" borderId="2" xfId="1" applyNumberFormat="1" applyFont="1" applyBorder="1" applyAlignment="1">
      <alignment horizontal="right" vertical="center" wrapText="1"/>
    </xf>
    <xf numFmtId="0" fontId="7" fillId="0" borderId="3" xfId="1" applyFont="1" applyBorder="1" applyAlignment="1">
      <alignment horizontal="left" vertical="top" wrapText="1"/>
    </xf>
    <xf numFmtId="0" fontId="7" fillId="0" borderId="2" xfId="1" applyFont="1" applyBorder="1" applyAlignment="1">
      <alignment horizontal="center" vertical="top" wrapText="1"/>
    </xf>
    <xf numFmtId="0" fontId="7" fillId="0" borderId="3" xfId="1" applyFont="1" applyBorder="1" applyAlignment="1">
      <alignment horizontal="center" vertical="top" wrapText="1"/>
    </xf>
    <xf numFmtId="0" fontId="7" fillId="0" borderId="3" xfId="1" applyFont="1" applyBorder="1" applyAlignment="1">
      <alignment horizontal="center" vertical="center" wrapText="1"/>
    </xf>
    <xf numFmtId="43" fontId="7" fillId="0" borderId="2" xfId="22" applyFont="1" applyBorder="1" applyAlignment="1">
      <alignment horizontal="right" vertical="center" wrapText="1"/>
    </xf>
    <xf numFmtId="0" fontId="7" fillId="0" borderId="3" xfId="1" applyFont="1" applyBorder="1" applyAlignment="1">
      <alignment horizontal="left" vertical="center" wrapText="1"/>
    </xf>
    <xf numFmtId="43" fontId="7" fillId="0" borderId="2" xfId="22" applyFont="1" applyBorder="1" applyAlignment="1">
      <alignment horizontal="right" vertical="top" wrapText="1"/>
    </xf>
    <xf numFmtId="3" fontId="7" fillId="0" borderId="3" xfId="19" applyNumberFormat="1" applyFont="1" applyFill="1" applyBorder="1" applyAlignment="1">
      <alignment horizontal="center" vertical="center"/>
    </xf>
    <xf numFmtId="43" fontId="7" fillId="0" borderId="3" xfId="19" applyNumberFormat="1" applyFont="1" applyFill="1" applyBorder="1" applyAlignment="1">
      <alignment horizontal="right" vertical="center" wrapText="1"/>
    </xf>
    <xf numFmtId="43" fontId="8" fillId="0" borderId="2" xfId="1" applyNumberFormat="1" applyFont="1" applyBorder="1" applyAlignment="1">
      <alignment horizontal="right" vertical="top" wrapText="1"/>
    </xf>
    <xf numFmtId="0" fontId="7" fillId="0" borderId="3" xfId="0" applyFont="1" applyFill="1" applyBorder="1" applyAlignment="1">
      <alignment horizontal="left" vertical="top" wrapText="1"/>
    </xf>
    <xf numFmtId="0" fontId="7" fillId="0" borderId="3" xfId="0" applyFont="1" applyFill="1" applyBorder="1" applyAlignment="1">
      <alignment horizontal="left" vertical="center" wrapText="1"/>
    </xf>
    <xf numFmtId="0" fontId="8" fillId="0" borderId="2" xfId="1" applyFont="1" applyBorder="1" applyAlignment="1">
      <alignment horizontal="center" vertical="center" wrapText="1"/>
    </xf>
    <xf numFmtId="0" fontId="8" fillId="0" borderId="2" xfId="1" applyFont="1" applyBorder="1" applyAlignment="1">
      <alignment horizontal="center" vertical="top" wrapText="1"/>
    </xf>
    <xf numFmtId="0" fontId="8" fillId="0" borderId="2" xfId="1" applyFont="1" applyBorder="1" applyAlignment="1">
      <alignment horizontal="center" vertical="center" wrapText="1"/>
    </xf>
    <xf numFmtId="0" fontId="8" fillId="0" borderId="2" xfId="1" applyFont="1" applyBorder="1" applyAlignment="1">
      <alignment horizontal="center" vertical="top" wrapText="1"/>
    </xf>
    <xf numFmtId="0" fontId="7" fillId="0" borderId="0" xfId="0" applyFont="1" applyFill="1" applyBorder="1" applyAlignment="1">
      <alignment horizontal="left" vertical="top" wrapText="1"/>
    </xf>
    <xf numFmtId="0" fontId="7" fillId="0" borderId="0" xfId="0" applyFont="1" applyFill="1" applyBorder="1" applyAlignment="1">
      <alignment vertical="top"/>
    </xf>
    <xf numFmtId="0" fontId="8" fillId="0" borderId="1" xfId="1" applyFont="1" applyBorder="1" applyAlignment="1">
      <alignment horizontal="center" vertical="top"/>
    </xf>
    <xf numFmtId="0" fontId="8" fillId="0" borderId="2" xfId="1" applyFont="1" applyBorder="1" applyAlignment="1">
      <alignment horizontal="center" vertical="center" wrapText="1"/>
    </xf>
    <xf numFmtId="0" fontId="8" fillId="0" borderId="2" xfId="1" applyFont="1" applyBorder="1" applyAlignment="1">
      <alignment horizontal="center" vertical="top" wrapText="1"/>
    </xf>
    <xf numFmtId="43" fontId="7" fillId="2" borderId="2" xfId="22" applyFont="1" applyFill="1" applyBorder="1" applyAlignment="1">
      <alignment horizontal="right" vertical="center" wrapText="1"/>
    </xf>
    <xf numFmtId="43" fontId="7" fillId="3" borderId="2" xfId="22" applyFont="1" applyFill="1" applyBorder="1" applyAlignment="1">
      <alignment horizontal="right" vertical="center" wrapText="1"/>
    </xf>
    <xf numFmtId="43" fontId="7" fillId="0" borderId="2" xfId="22" applyFont="1" applyFill="1" applyBorder="1" applyAlignment="1">
      <alignment horizontal="right" vertical="center" wrapText="1"/>
    </xf>
    <xf numFmtId="43" fontId="7" fillId="0" borderId="2" xfId="22" applyFont="1" applyBorder="1" applyAlignment="1">
      <alignment horizontal="center" vertical="center" wrapText="1"/>
    </xf>
  </cellXfs>
  <cellStyles count="24">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tabSelected="1" view="pageBreakPreview" zoomScale="70" zoomScaleSheetLayoutView="70" workbookViewId="0">
      <selection activeCell="G28" sqref="G28"/>
    </sheetView>
  </sheetViews>
  <sheetFormatPr defaultColWidth="8.85546875" defaultRowHeight="12" x14ac:dyDescent="0.25"/>
  <cols>
    <col min="1" max="1" width="6.42578125" style="10" customWidth="1"/>
    <col min="2" max="2" width="49.5703125" style="10" customWidth="1"/>
    <col min="3" max="3" width="49.7109375" style="10" customWidth="1"/>
    <col min="4" max="4" width="13.28515625" style="10" customWidth="1"/>
    <col min="5" max="5" width="15.42578125" style="15" customWidth="1"/>
    <col min="6" max="6" width="13.28515625" style="23" customWidth="1"/>
    <col min="7" max="7" width="17.85546875" style="10" customWidth="1"/>
    <col min="8" max="17" width="17.28515625" style="10" customWidth="1"/>
    <col min="18" max="16384" width="8.85546875" style="10"/>
  </cols>
  <sheetData>
    <row r="1" spans="1:17" x14ac:dyDescent="0.25">
      <c r="E1" s="19" t="s">
        <v>0</v>
      </c>
    </row>
    <row r="2" spans="1:17" x14ac:dyDescent="0.25">
      <c r="E2" s="19" t="s">
        <v>54</v>
      </c>
    </row>
    <row r="4" spans="1:17" ht="15.75" customHeight="1" x14ac:dyDescent="0.25">
      <c r="A4" s="52" t="s">
        <v>1</v>
      </c>
      <c r="B4" s="52"/>
      <c r="C4" s="52"/>
      <c r="D4" s="52"/>
      <c r="E4" s="52"/>
      <c r="F4" s="52"/>
      <c r="G4" s="52"/>
    </row>
    <row r="5" spans="1:17" ht="73.5" customHeight="1" x14ac:dyDescent="0.25">
      <c r="A5" s="1" t="s">
        <v>2</v>
      </c>
      <c r="B5" s="1" t="s">
        <v>3</v>
      </c>
      <c r="C5" s="1" t="s">
        <v>9</v>
      </c>
      <c r="D5" s="1" t="s">
        <v>4</v>
      </c>
      <c r="E5" s="16" t="s">
        <v>5</v>
      </c>
      <c r="F5" s="24" t="s">
        <v>6</v>
      </c>
      <c r="G5" s="1" t="s">
        <v>7</v>
      </c>
      <c r="H5" s="47" t="s">
        <v>55</v>
      </c>
      <c r="I5" s="49" t="s">
        <v>56</v>
      </c>
      <c r="J5" s="48" t="s">
        <v>63</v>
      </c>
      <c r="K5" s="46" t="s">
        <v>47</v>
      </c>
      <c r="L5" s="46" t="s">
        <v>57</v>
      </c>
      <c r="M5" s="48" t="s">
        <v>58</v>
      </c>
      <c r="N5" s="46" t="s">
        <v>59</v>
      </c>
      <c r="O5" s="48" t="s">
        <v>60</v>
      </c>
      <c r="P5" s="48" t="s">
        <v>61</v>
      </c>
      <c r="Q5" s="48" t="s">
        <v>62</v>
      </c>
    </row>
    <row r="6" spans="1:17" ht="15" customHeight="1" x14ac:dyDescent="0.25">
      <c r="A6" s="53" t="s">
        <v>20</v>
      </c>
      <c r="B6" s="53"/>
      <c r="C6" s="53"/>
      <c r="D6" s="53"/>
      <c r="E6" s="53"/>
      <c r="F6" s="53"/>
      <c r="G6" s="33">
        <f>G7+G8</f>
        <v>5019106</v>
      </c>
      <c r="H6" s="38"/>
      <c r="I6" s="38"/>
      <c r="J6" s="38"/>
      <c r="K6" s="38"/>
      <c r="L6" s="38"/>
      <c r="M6" s="38"/>
      <c r="N6" s="38"/>
      <c r="O6" s="38"/>
      <c r="P6" s="38"/>
      <c r="Q6" s="38"/>
    </row>
    <row r="7" spans="1:17" ht="18" customHeight="1" x14ac:dyDescent="0.25">
      <c r="A7" s="1">
        <v>1</v>
      </c>
      <c r="B7" s="29" t="s">
        <v>21</v>
      </c>
      <c r="C7" s="29" t="s">
        <v>22</v>
      </c>
      <c r="D7" s="27" t="s">
        <v>23</v>
      </c>
      <c r="E7" s="28">
        <v>2550</v>
      </c>
      <c r="F7" s="30">
        <v>14.45</v>
      </c>
      <c r="G7" s="32">
        <f>E7*F7</f>
        <v>36847.5</v>
      </c>
      <c r="H7" s="38"/>
      <c r="I7" s="38"/>
      <c r="J7" s="38"/>
      <c r="K7" s="38"/>
      <c r="L7" s="38"/>
      <c r="M7" s="38"/>
      <c r="N7" s="38"/>
      <c r="O7" s="38"/>
      <c r="P7" s="38"/>
      <c r="Q7" s="38"/>
    </row>
    <row r="8" spans="1:17" ht="39.75" customHeight="1" x14ac:dyDescent="0.25">
      <c r="A8" s="1">
        <v>2</v>
      </c>
      <c r="B8" s="29" t="s">
        <v>25</v>
      </c>
      <c r="C8" s="29" t="s">
        <v>26</v>
      </c>
      <c r="D8" s="27" t="s">
        <v>24</v>
      </c>
      <c r="E8" s="28">
        <v>2350</v>
      </c>
      <c r="F8" s="30">
        <v>2120.11</v>
      </c>
      <c r="G8" s="32">
        <f>E8*F8</f>
        <v>4982258.5</v>
      </c>
      <c r="H8" s="38"/>
      <c r="I8" s="38"/>
      <c r="J8" s="38"/>
      <c r="K8" s="58" t="s">
        <v>64</v>
      </c>
      <c r="L8" s="38"/>
      <c r="M8" s="38"/>
      <c r="N8" s="38"/>
      <c r="O8" s="38"/>
      <c r="P8" s="55">
        <v>2100</v>
      </c>
      <c r="Q8" s="55">
        <f>E8*P8</f>
        <v>4935000</v>
      </c>
    </row>
    <row r="9" spans="1:17" ht="12.75" customHeight="1" x14ac:dyDescent="0.25">
      <c r="A9" s="54" t="s">
        <v>11</v>
      </c>
      <c r="B9" s="54"/>
      <c r="C9" s="54"/>
      <c r="D9" s="54"/>
      <c r="E9" s="54"/>
      <c r="F9" s="54"/>
      <c r="G9" s="43">
        <f>SUM(G10:G27)</f>
        <v>10669287.1</v>
      </c>
      <c r="H9" s="38"/>
      <c r="I9" s="38"/>
      <c r="J9" s="38"/>
      <c r="K9" s="38"/>
      <c r="L9" s="38"/>
      <c r="M9" s="38"/>
      <c r="N9" s="38"/>
      <c r="O9" s="38"/>
      <c r="P9" s="38"/>
      <c r="Q9" s="38"/>
    </row>
    <row r="10" spans="1:17" ht="189.75" customHeight="1" x14ac:dyDescent="0.25">
      <c r="A10" s="1">
        <v>3</v>
      </c>
      <c r="B10" s="39" t="s">
        <v>29</v>
      </c>
      <c r="C10" s="34" t="s">
        <v>27</v>
      </c>
      <c r="D10" s="27" t="s">
        <v>28</v>
      </c>
      <c r="E10" s="37">
        <v>300</v>
      </c>
      <c r="F10" s="31">
        <v>503.77</v>
      </c>
      <c r="G10" s="38">
        <f>E10*F10</f>
        <v>151131</v>
      </c>
      <c r="H10" s="38"/>
      <c r="I10" s="38"/>
      <c r="J10" s="38"/>
      <c r="K10" s="38"/>
      <c r="L10" s="38"/>
      <c r="M10" s="38"/>
      <c r="N10" s="38"/>
      <c r="O10" s="38"/>
      <c r="P10" s="38"/>
      <c r="Q10" s="38"/>
    </row>
    <row r="11" spans="1:17" ht="132.75" customHeight="1" x14ac:dyDescent="0.25">
      <c r="A11" s="1">
        <v>4</v>
      </c>
      <c r="B11" s="39" t="s">
        <v>30</v>
      </c>
      <c r="C11" s="34" t="s">
        <v>31</v>
      </c>
      <c r="D11" s="27" t="s">
        <v>13</v>
      </c>
      <c r="E11" s="37">
        <v>502</v>
      </c>
      <c r="F11" s="38">
        <v>266</v>
      </c>
      <c r="G11" s="38">
        <f t="shared" ref="G11:G27" si="0">E11*F11</f>
        <v>133532</v>
      </c>
      <c r="H11" s="38"/>
      <c r="I11" s="38"/>
      <c r="J11" s="38"/>
      <c r="K11" s="38"/>
      <c r="L11" s="38"/>
      <c r="M11" s="38"/>
      <c r="N11" s="38"/>
      <c r="O11" s="38"/>
      <c r="P11" s="38"/>
      <c r="Q11" s="38"/>
    </row>
    <row r="12" spans="1:17" ht="130.5" customHeight="1" x14ac:dyDescent="0.25">
      <c r="A12" s="1">
        <v>5</v>
      </c>
      <c r="B12" s="39" t="s">
        <v>32</v>
      </c>
      <c r="C12" s="34" t="s">
        <v>33</v>
      </c>
      <c r="D12" s="27" t="s">
        <v>13</v>
      </c>
      <c r="E12" s="37">
        <v>900</v>
      </c>
      <c r="F12" s="38">
        <v>266</v>
      </c>
      <c r="G12" s="38">
        <f t="shared" si="0"/>
        <v>239400</v>
      </c>
      <c r="H12" s="38"/>
      <c r="I12" s="38"/>
      <c r="J12" s="38"/>
      <c r="K12" s="38"/>
      <c r="L12" s="38"/>
      <c r="M12" s="38"/>
      <c r="N12" s="38"/>
      <c r="O12" s="38"/>
      <c r="P12" s="38"/>
      <c r="Q12" s="38"/>
    </row>
    <row r="13" spans="1:17" ht="12.75" customHeight="1" x14ac:dyDescent="0.25">
      <c r="A13" s="1">
        <v>6</v>
      </c>
      <c r="B13" s="39" t="s">
        <v>46</v>
      </c>
      <c r="C13" s="34" t="s">
        <v>46</v>
      </c>
      <c r="D13" s="35" t="s">
        <v>13</v>
      </c>
      <c r="E13" s="36">
        <v>730</v>
      </c>
      <c r="F13" s="40">
        <v>810</v>
      </c>
      <c r="G13" s="38">
        <f t="shared" si="0"/>
        <v>591300</v>
      </c>
      <c r="H13" s="38"/>
      <c r="I13" s="38"/>
      <c r="J13" s="38"/>
      <c r="K13" s="38"/>
      <c r="L13" s="38"/>
      <c r="M13" s="38"/>
      <c r="N13" s="38"/>
      <c r="O13" s="38"/>
      <c r="P13" s="38"/>
      <c r="Q13" s="38"/>
    </row>
    <row r="14" spans="1:17" ht="27.75" customHeight="1" x14ac:dyDescent="0.25">
      <c r="A14" s="1">
        <v>7</v>
      </c>
      <c r="B14" s="45" t="s">
        <v>34</v>
      </c>
      <c r="C14" s="20" t="s">
        <v>35</v>
      </c>
      <c r="D14" s="21" t="s">
        <v>13</v>
      </c>
      <c r="E14" s="41">
        <v>6755</v>
      </c>
      <c r="F14" s="42">
        <v>327.42</v>
      </c>
      <c r="G14" s="38">
        <f t="shared" si="0"/>
        <v>2211722.1</v>
      </c>
      <c r="H14" s="38"/>
      <c r="I14" s="38"/>
      <c r="J14" s="38"/>
      <c r="K14" s="38"/>
      <c r="L14" s="38"/>
      <c r="M14" s="38"/>
      <c r="N14" s="38"/>
      <c r="O14" s="38"/>
      <c r="P14" s="38"/>
      <c r="Q14" s="38"/>
    </row>
    <row r="15" spans="1:17" ht="84.75" customHeight="1" x14ac:dyDescent="0.25">
      <c r="A15" s="1">
        <v>8</v>
      </c>
      <c r="B15" s="45" t="s">
        <v>17</v>
      </c>
      <c r="C15" s="20" t="s">
        <v>14</v>
      </c>
      <c r="D15" s="7" t="s">
        <v>13</v>
      </c>
      <c r="E15" s="21">
        <v>4</v>
      </c>
      <c r="F15" s="9">
        <v>28000</v>
      </c>
      <c r="G15" s="38">
        <f t="shared" si="0"/>
        <v>112000</v>
      </c>
      <c r="H15" s="38"/>
      <c r="I15" s="38"/>
      <c r="J15" s="38">
        <v>27057</v>
      </c>
      <c r="K15" s="38"/>
      <c r="L15" s="56">
        <v>18020</v>
      </c>
      <c r="M15" s="56">
        <f>L15*E15</f>
        <v>72080</v>
      </c>
      <c r="N15" s="38"/>
      <c r="O15" s="38"/>
      <c r="P15" s="38"/>
      <c r="Q15" s="38"/>
    </row>
    <row r="16" spans="1:17" ht="81.75" customHeight="1" x14ac:dyDescent="0.25">
      <c r="A16" s="1">
        <v>9</v>
      </c>
      <c r="B16" s="45" t="s">
        <v>18</v>
      </c>
      <c r="C16" s="20" t="s">
        <v>15</v>
      </c>
      <c r="D16" s="7" t="s">
        <v>13</v>
      </c>
      <c r="E16" s="21">
        <v>4</v>
      </c>
      <c r="F16" s="9">
        <v>28000</v>
      </c>
      <c r="G16" s="38">
        <f t="shared" si="0"/>
        <v>112000</v>
      </c>
      <c r="H16" s="38">
        <v>28000</v>
      </c>
      <c r="I16" s="38"/>
      <c r="J16" s="38">
        <v>27057</v>
      </c>
      <c r="K16" s="38"/>
      <c r="L16" s="56">
        <v>18020</v>
      </c>
      <c r="M16" s="56">
        <f>L16*E16</f>
        <v>72080</v>
      </c>
      <c r="N16" s="38"/>
      <c r="O16" s="38"/>
      <c r="P16" s="38"/>
      <c r="Q16" s="38"/>
    </row>
    <row r="17" spans="1:17" ht="84.75" customHeight="1" x14ac:dyDescent="0.25">
      <c r="A17" s="1">
        <v>10</v>
      </c>
      <c r="B17" s="45" t="s">
        <v>19</v>
      </c>
      <c r="C17" s="20" t="s">
        <v>16</v>
      </c>
      <c r="D17" s="7" t="s">
        <v>13</v>
      </c>
      <c r="E17" s="21">
        <v>4</v>
      </c>
      <c r="F17" s="9">
        <v>28000</v>
      </c>
      <c r="G17" s="38">
        <f t="shared" si="0"/>
        <v>112000</v>
      </c>
      <c r="H17" s="55">
        <v>28000</v>
      </c>
      <c r="I17" s="55">
        <f>H17*E17</f>
        <v>112000</v>
      </c>
      <c r="J17" s="38"/>
      <c r="K17" s="38"/>
      <c r="L17" s="38"/>
      <c r="M17" s="38"/>
      <c r="N17" s="38"/>
      <c r="O17" s="38"/>
      <c r="P17" s="38"/>
      <c r="Q17" s="38"/>
    </row>
    <row r="18" spans="1:17" ht="23.25" customHeight="1" x14ac:dyDescent="0.25">
      <c r="A18" s="1">
        <v>11</v>
      </c>
      <c r="B18" s="44" t="s">
        <v>38</v>
      </c>
      <c r="C18" s="20" t="s">
        <v>38</v>
      </c>
      <c r="D18" s="21" t="s">
        <v>13</v>
      </c>
      <c r="E18" s="41">
        <v>300</v>
      </c>
      <c r="F18" s="42">
        <v>570</v>
      </c>
      <c r="G18" s="38">
        <f t="shared" si="0"/>
        <v>171000</v>
      </c>
      <c r="H18" s="38"/>
      <c r="I18" s="38"/>
      <c r="J18" s="38"/>
      <c r="K18" s="38"/>
      <c r="L18" s="38"/>
      <c r="M18" s="38"/>
      <c r="N18" s="38"/>
      <c r="O18" s="38"/>
      <c r="P18" s="38"/>
      <c r="Q18" s="38"/>
    </row>
    <row r="19" spans="1:17" ht="25.5" customHeight="1" x14ac:dyDescent="0.25">
      <c r="A19" s="1">
        <v>12</v>
      </c>
      <c r="B19" s="44" t="s">
        <v>36</v>
      </c>
      <c r="C19" s="20" t="s">
        <v>36</v>
      </c>
      <c r="D19" s="21" t="s">
        <v>13</v>
      </c>
      <c r="E19" s="41">
        <v>550</v>
      </c>
      <c r="F19" s="42">
        <v>570</v>
      </c>
      <c r="G19" s="38">
        <f t="shared" si="0"/>
        <v>313500</v>
      </c>
      <c r="H19" s="38"/>
      <c r="I19" s="38"/>
      <c r="J19" s="38"/>
      <c r="K19" s="38"/>
      <c r="L19" s="38"/>
      <c r="M19" s="38"/>
      <c r="N19" s="38"/>
      <c r="O19" s="38"/>
      <c r="P19" s="38"/>
      <c r="Q19" s="38"/>
    </row>
    <row r="20" spans="1:17" ht="22.5" customHeight="1" x14ac:dyDescent="0.25">
      <c r="A20" s="1">
        <v>13</v>
      </c>
      <c r="B20" s="44" t="s">
        <v>37</v>
      </c>
      <c r="C20" s="20" t="s">
        <v>37</v>
      </c>
      <c r="D20" s="21" t="s">
        <v>13</v>
      </c>
      <c r="E20" s="41">
        <v>800</v>
      </c>
      <c r="F20" s="42">
        <v>570</v>
      </c>
      <c r="G20" s="38">
        <f t="shared" si="0"/>
        <v>456000</v>
      </c>
      <c r="H20" s="38"/>
      <c r="I20" s="38"/>
      <c r="J20" s="38"/>
      <c r="K20" s="38"/>
      <c r="L20" s="38"/>
      <c r="M20" s="38"/>
      <c r="N20" s="38"/>
      <c r="O20" s="38"/>
      <c r="P20" s="38"/>
      <c r="Q20" s="38"/>
    </row>
    <row r="21" spans="1:17" ht="25.5" customHeight="1" x14ac:dyDescent="0.25">
      <c r="A21" s="1">
        <v>14</v>
      </c>
      <c r="B21" s="45" t="s">
        <v>39</v>
      </c>
      <c r="C21" s="20" t="s">
        <v>39</v>
      </c>
      <c r="D21" s="21" t="s">
        <v>13</v>
      </c>
      <c r="E21" s="41">
        <v>25000</v>
      </c>
      <c r="F21" s="42">
        <v>16.87</v>
      </c>
      <c r="G21" s="38">
        <f t="shared" si="0"/>
        <v>421750</v>
      </c>
      <c r="H21" s="38"/>
      <c r="I21" s="38"/>
      <c r="J21" s="38"/>
      <c r="K21" s="58" t="s">
        <v>64</v>
      </c>
      <c r="L21" s="38"/>
      <c r="M21" s="38"/>
      <c r="N21" s="55">
        <v>14.47</v>
      </c>
      <c r="O21" s="55">
        <f>E21*N21</f>
        <v>361750</v>
      </c>
      <c r="P21" s="38"/>
      <c r="Q21" s="38"/>
    </row>
    <row r="22" spans="1:17" ht="24.75" customHeight="1" x14ac:dyDescent="0.25">
      <c r="A22" s="1">
        <v>15</v>
      </c>
      <c r="B22" s="45" t="s">
        <v>40</v>
      </c>
      <c r="C22" s="20" t="s">
        <v>40</v>
      </c>
      <c r="D22" s="21" t="s">
        <v>13</v>
      </c>
      <c r="E22" s="41">
        <v>31000</v>
      </c>
      <c r="F22" s="42">
        <v>25</v>
      </c>
      <c r="G22" s="38">
        <f t="shared" si="0"/>
        <v>775000</v>
      </c>
      <c r="H22" s="38"/>
      <c r="I22" s="38"/>
      <c r="J22" s="38"/>
      <c r="K22" s="58" t="s">
        <v>64</v>
      </c>
      <c r="L22" s="38"/>
      <c r="M22" s="38"/>
      <c r="N22" s="57"/>
      <c r="O22" s="57"/>
      <c r="P22" s="38"/>
      <c r="Q22" s="38"/>
    </row>
    <row r="23" spans="1:17" ht="24" customHeight="1" x14ac:dyDescent="0.25">
      <c r="A23" s="1">
        <v>16</v>
      </c>
      <c r="B23" s="45" t="s">
        <v>41</v>
      </c>
      <c r="C23" s="20" t="s">
        <v>41</v>
      </c>
      <c r="D23" s="21" t="s">
        <v>13</v>
      </c>
      <c r="E23" s="41">
        <v>66900</v>
      </c>
      <c r="F23" s="42">
        <v>18</v>
      </c>
      <c r="G23" s="38">
        <f t="shared" si="0"/>
        <v>1204200</v>
      </c>
      <c r="H23" s="38"/>
      <c r="I23" s="38"/>
      <c r="J23" s="38"/>
      <c r="K23" s="58" t="s">
        <v>64</v>
      </c>
      <c r="L23" s="38"/>
      <c r="M23" s="38"/>
      <c r="N23" s="55">
        <v>14.28</v>
      </c>
      <c r="O23" s="55">
        <f>E23*N23</f>
        <v>955332</v>
      </c>
      <c r="P23" s="38"/>
      <c r="Q23" s="38"/>
    </row>
    <row r="24" spans="1:17" ht="24" customHeight="1" x14ac:dyDescent="0.25">
      <c r="A24" s="1">
        <v>17</v>
      </c>
      <c r="B24" s="45" t="s">
        <v>42</v>
      </c>
      <c r="C24" s="20" t="s">
        <v>42</v>
      </c>
      <c r="D24" s="21" t="s">
        <v>13</v>
      </c>
      <c r="E24" s="41">
        <v>55850</v>
      </c>
      <c r="F24" s="42">
        <v>24.96</v>
      </c>
      <c r="G24" s="38">
        <f t="shared" si="0"/>
        <v>1394016</v>
      </c>
      <c r="H24" s="38"/>
      <c r="I24" s="38"/>
      <c r="J24" s="38"/>
      <c r="K24" s="58" t="s">
        <v>64</v>
      </c>
      <c r="L24" s="38"/>
      <c r="M24" s="38"/>
      <c r="N24" s="55">
        <v>21.6</v>
      </c>
      <c r="O24" s="55">
        <f t="shared" ref="O24:O25" si="1">E24*N24</f>
        <v>1206360</v>
      </c>
      <c r="P24" s="38"/>
      <c r="Q24" s="38"/>
    </row>
    <row r="25" spans="1:17" ht="23.25" customHeight="1" x14ac:dyDescent="0.25">
      <c r="A25" s="1">
        <v>18</v>
      </c>
      <c r="B25" s="45" t="s">
        <v>43</v>
      </c>
      <c r="C25" s="20" t="s">
        <v>43</v>
      </c>
      <c r="D25" s="21" t="s">
        <v>13</v>
      </c>
      <c r="E25" s="41">
        <v>35100</v>
      </c>
      <c r="F25" s="42">
        <v>39.6</v>
      </c>
      <c r="G25" s="38">
        <f t="shared" si="0"/>
        <v>1389960</v>
      </c>
      <c r="H25" s="38"/>
      <c r="I25" s="38"/>
      <c r="J25" s="38"/>
      <c r="K25" s="58" t="s">
        <v>64</v>
      </c>
      <c r="L25" s="38"/>
      <c r="M25" s="38"/>
      <c r="N25" s="55">
        <v>33.65</v>
      </c>
      <c r="O25" s="55">
        <f t="shared" si="1"/>
        <v>1181115</v>
      </c>
      <c r="P25" s="38"/>
      <c r="Q25" s="38"/>
    </row>
    <row r="26" spans="1:17" ht="24" customHeight="1" x14ac:dyDescent="0.25">
      <c r="A26" s="1">
        <v>19</v>
      </c>
      <c r="B26" s="39" t="s">
        <v>44</v>
      </c>
      <c r="C26" s="34" t="s">
        <v>44</v>
      </c>
      <c r="D26" s="27" t="s">
        <v>13</v>
      </c>
      <c r="E26" s="37">
        <v>900</v>
      </c>
      <c r="F26" s="38">
        <v>360</v>
      </c>
      <c r="G26" s="38">
        <f t="shared" si="0"/>
        <v>324000</v>
      </c>
      <c r="H26" s="38"/>
      <c r="I26" s="38"/>
      <c r="J26" s="38"/>
      <c r="K26" s="38"/>
      <c r="L26" s="38"/>
      <c r="M26" s="38"/>
      <c r="N26" s="38"/>
      <c r="O26" s="38"/>
      <c r="P26" s="38"/>
      <c r="Q26" s="38"/>
    </row>
    <row r="27" spans="1:17" ht="24" customHeight="1" x14ac:dyDescent="0.25">
      <c r="A27" s="1">
        <v>20</v>
      </c>
      <c r="B27" s="39" t="s">
        <v>45</v>
      </c>
      <c r="C27" s="34" t="s">
        <v>45</v>
      </c>
      <c r="D27" s="27" t="s">
        <v>13</v>
      </c>
      <c r="E27" s="37">
        <v>1332</v>
      </c>
      <c r="F27" s="38">
        <v>418</v>
      </c>
      <c r="G27" s="38">
        <f t="shared" si="0"/>
        <v>556776</v>
      </c>
      <c r="H27" s="38"/>
      <c r="I27" s="38"/>
      <c r="J27" s="38"/>
      <c r="K27" s="38"/>
      <c r="L27" s="38"/>
      <c r="M27" s="38"/>
      <c r="N27" s="38"/>
      <c r="O27" s="38"/>
      <c r="P27" s="38"/>
      <c r="Q27" s="38"/>
    </row>
    <row r="28" spans="1:17" s="12" customFormat="1" ht="13.5" customHeight="1" x14ac:dyDescent="0.25">
      <c r="A28" s="11"/>
      <c r="B28" s="22" t="s">
        <v>12</v>
      </c>
      <c r="C28" s="6"/>
      <c r="D28" s="8"/>
      <c r="E28" s="17"/>
      <c r="F28" s="25"/>
      <c r="G28" s="2">
        <f>G6+G9</f>
        <v>15688393.1</v>
      </c>
      <c r="H28" s="11"/>
      <c r="I28" s="43">
        <f>SUM(I17:I27)</f>
        <v>112000</v>
      </c>
      <c r="J28" s="11"/>
      <c r="K28" s="11"/>
      <c r="L28" s="11"/>
      <c r="M28" s="43">
        <f>SUM(M15:M27)</f>
        <v>144160</v>
      </c>
      <c r="N28" s="11"/>
      <c r="O28" s="43">
        <f>SUM(O21:O25)</f>
        <v>3704557</v>
      </c>
      <c r="P28" s="11"/>
      <c r="Q28" s="43">
        <f>SUM(Q8)</f>
        <v>4935000</v>
      </c>
    </row>
    <row r="29" spans="1:17" ht="13.5" customHeight="1" x14ac:dyDescent="0.25">
      <c r="A29" s="13"/>
      <c r="B29" s="3"/>
      <c r="C29" s="3"/>
      <c r="D29" s="4"/>
      <c r="E29" s="18"/>
      <c r="F29" s="26"/>
      <c r="G29" s="5"/>
    </row>
    <row r="30" spans="1:17" x14ac:dyDescent="0.25">
      <c r="A30" s="51" t="s">
        <v>8</v>
      </c>
      <c r="B30" s="51"/>
      <c r="C30" s="51"/>
      <c r="D30" s="51"/>
      <c r="E30" s="51"/>
      <c r="F30" s="51"/>
      <c r="G30" s="51"/>
    </row>
    <row r="31" spans="1:17" s="14" customFormat="1" ht="36.75" customHeight="1" x14ac:dyDescent="0.25">
      <c r="A31" s="50" t="s">
        <v>10</v>
      </c>
      <c r="B31" s="50"/>
      <c r="C31" s="50"/>
      <c r="D31" s="50"/>
      <c r="E31" s="50"/>
      <c r="F31" s="50"/>
      <c r="G31" s="50"/>
    </row>
    <row r="33" spans="2:8" x14ac:dyDescent="0.25">
      <c r="B33" s="10" t="s">
        <v>48</v>
      </c>
      <c r="H33" s="10" t="s">
        <v>49</v>
      </c>
    </row>
    <row r="35" spans="2:8" x14ac:dyDescent="0.25">
      <c r="B35" s="10" t="s">
        <v>50</v>
      </c>
      <c r="H35" s="10" t="s">
        <v>51</v>
      </c>
    </row>
    <row r="37" spans="2:8" x14ac:dyDescent="0.25">
      <c r="B37" s="10" t="s">
        <v>52</v>
      </c>
      <c r="H37" s="10" t="s">
        <v>53</v>
      </c>
    </row>
  </sheetData>
  <mergeCells count="5">
    <mergeCell ref="A31:G31"/>
    <mergeCell ref="A30:G30"/>
    <mergeCell ref="A4:G4"/>
    <mergeCell ref="A6:F6"/>
    <mergeCell ref="A9:F9"/>
  </mergeCells>
  <pageMargins left="0.19685039370078741" right="0.19685039370078741" top="0.15748031496062992" bottom="0.15748031496062992" header="0.31496062992125984" footer="0.31496062992125984"/>
  <pageSetup paperSize="9" scale="4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МИ</vt:lpstr>
      <vt:lpstr>'ЛС и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2022-11-18T10:01:02Z</cp:lastPrinted>
  <dcterms:created xsi:type="dcterms:W3CDTF">2019-03-11T10:08:28Z</dcterms:created>
  <dcterms:modified xsi:type="dcterms:W3CDTF">2023-01-06T11:50:02Z</dcterms:modified>
</cp:coreProperties>
</file>