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7" i="1" l="1"/>
  <c r="K17" i="1"/>
  <c r="K16" i="1"/>
  <c r="I13" i="1"/>
  <c r="I14" i="1"/>
  <c r="I12" i="1"/>
  <c r="G17" i="1" l="1"/>
  <c r="E16" i="1" l="1"/>
  <c r="G8" i="1" l="1"/>
  <c r="G14" i="1" l="1"/>
  <c r="G16" i="1"/>
  <c r="G15" i="1" s="1"/>
  <c r="G13" i="1" l="1"/>
  <c r="G12" i="1"/>
  <c r="G11" i="1"/>
  <c r="G10" i="1" l="1"/>
  <c r="G9" i="1"/>
  <c r="A11" i="1"/>
  <c r="A12" i="1" s="1"/>
  <c r="A13" i="1" s="1"/>
  <c r="A14" i="1" s="1"/>
  <c r="A16" i="1" s="1"/>
  <c r="G7" i="1" l="1"/>
</calcChain>
</file>

<file path=xl/sharedStrings.xml><?xml version="1.0" encoding="utf-8"?>
<sst xmlns="http://schemas.openxmlformats.org/spreadsheetml/2006/main" count="46" uniqueCount="41">
  <si>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</si>
  <si>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</si>
  <si>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</si>
  <si>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</si>
  <si>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</si>
  <si>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</si>
  <si>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</si>
  <si>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</si>
  <si>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</si>
  <si>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</si>
  <si>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</si>
  <si>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</si>
  <si>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</si>
  <si>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Реагенты на гематологический анализатор  Sysmex XP-300, Sysmex КХ-21</t>
  </si>
  <si>
    <t>упаковка</t>
  </si>
  <si>
    <t>набор</t>
  </si>
  <si>
    <t>Лизирующий реагент 3 х 500 мл  на автоматический гематологический анализатор Sysmex XP-300, Sysmex КХ-21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</si>
  <si>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XP-300, КХ-21. Упаковка не менее 3*500мл, совместимая со специальным держателем в приборе.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</si>
  <si>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</si>
  <si>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</si>
  <si>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флакон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</si>
  <si>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</si>
  <si>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</si>
  <si>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Папаниколау гематоксилин Гарриса</t>
  </si>
  <si>
    <t>литр</t>
  </si>
  <si>
    <t>Папаниколау OG-6</t>
  </si>
  <si>
    <t>Папаниколау ЕА - 50</t>
  </si>
  <si>
    <t>Реагенты для блока ЦЦЛ</t>
  </si>
  <si>
    <t>Азур-Эозин по Романовскому-Гимзе, краситель (1л)</t>
  </si>
  <si>
    <t>Папаниколау гематоксилин Гарриса. Краситель темно синего цвета в стеклянной темной бутылке по 0,5л</t>
  </si>
  <si>
    <t>Папаниколау OG-6. Краситель оранжевого цвета в стеклянной темной бутылке по 0,5л</t>
  </si>
  <si>
    <t>Папаниколау ЕА - 50. Краситель зеленого цвета в стеклянной  темной  бутылке по 0,5л</t>
  </si>
  <si>
    <t>к протоколу 28 от 14.05.2024г.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</si>
  <si>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</si>
  <si>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</si>
  <si>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</si>
  <si>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</si>
  <si>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ИП Uka Medical Цена</t>
  </si>
  <si>
    <t>ИП Uka Medical Сумма</t>
  </si>
  <si>
    <t>ТОО "Альянс" Цена</t>
  </si>
  <si>
    <t>ТОО "Альянс"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</si>
</sst>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  <xf numFmtId="0" fontId="12" fillId="0" borderId="0"/>
  </cellStyleXfs>
  <cellXfs count="5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5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0" fontId="7" fillId="2" borderId="2" xfId="22" applyNumberFormat="1" applyFont="1" applyFill="1" applyBorder="1" applyAlignment="1">
      <alignment horizontal="center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  <xf numFmtId="0" fontId="7" fillId="0" borderId="5" xfId="1" applyFont="1" applyBorder="1" applyAlignment="1">
      <alignment horizontal="left" vertical="center" wrapText="1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25" applyFont="1" applyFill="1" applyBorder="1" applyAlignment="1">
      <alignment horizontal="left" vertical="center" wrapText="1"/>
    </xf>
    <xf numFmtId="0" fontId="7" fillId="2" borderId="2" xfId="25" applyFont="1" applyFill="1" applyBorder="1" applyAlignment="1">
      <alignment vertical="center" wrapText="1"/>
    </xf>
    <xf numFmtId="0" fontId="13" fillId="2" borderId="2" xfId="4" applyFont="1" applyFill="1" applyBorder="1" applyAlignment="1">
      <alignment vertical="top" wrapText="1"/>
    </xf>
    <xf numFmtId="43" fontId="8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2" borderId="2" xfId="17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3" fontId="7" fillId="0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</cellXfs>
  <cellStyles count="26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5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17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31" customWidth="1"/>
    <col min="7" max="7" width="17.85546875" style="1" customWidth="1"/>
    <col min="8" max="11" width="21.5703125" style="1" customWidth="1"/>
    <col min="12" max="16384" width="8.85546875" style="1"/>
  </cols>
  <sheetData>
    <row r="1" spans="1:11" x14ac:dyDescent="0.2">
      <c r="E1" s="16" t="s">
        <v>0</v>
      </c>
      <c r="F1" s="28"/>
    </row>
    <row r="2" spans="1:11" x14ac:dyDescent="0.2">
      <c r="E2" s="16" t="s">
        <v>32</v>
      </c>
      <c r="F2" s="28"/>
    </row>
    <row r="4" spans="1:11" s="2" customFormat="1" ht="15.75" customHeight="1" x14ac:dyDescent="0.2">
      <c r="A4" s="44" t="s">
        <v>1</v>
      </c>
      <c r="B4" s="44"/>
      <c r="C4" s="44"/>
      <c r="D4" s="44"/>
      <c r="E4" s="44"/>
      <c r="F4" s="44"/>
      <c r="G4" s="44"/>
    </row>
    <row r="5" spans="1:11" s="2" customFormat="1" ht="40.5" customHeight="1" x14ac:dyDescent="0.2">
      <c r="A5" s="13" t="s">
        <v>2</v>
      </c>
      <c r="B5" s="13" t="s">
        <v>3</v>
      </c>
      <c r="C5" s="13" t="s">
        <v>9</v>
      </c>
      <c r="D5" s="13" t="s">
        <v>4</v>
      </c>
      <c r="E5" s="13" t="s">
        <v>5</v>
      </c>
      <c r="F5" s="37" t="s">
        <v>6</v>
      </c>
      <c r="G5" s="13" t="s">
        <v>7</v>
      </c>
      <c r="H5" s="14" t="s">
        <v>37</v>
      </c>
      <c r="I5" s="14" t="s">
        <v>38</v>
      </c>
      <c r="J5" s="14" t="s">
        <v>39</v>
      </c>
      <c r="K5" s="14" t="s">
        <v>40</v>
      </c>
    </row>
    <row r="6" spans="1:11" s="2" customFormat="1" ht="14.25" customHeight="1" x14ac:dyDescent="0.2">
      <c r="A6" s="45" t="s">
        <v>12</v>
      </c>
      <c r="B6" s="46"/>
      <c r="C6" s="46"/>
      <c r="D6" s="46"/>
      <c r="E6" s="46"/>
      <c r="F6" s="46"/>
      <c r="G6" s="47"/>
      <c r="H6" s="41"/>
      <c r="I6" s="41"/>
      <c r="J6" s="41"/>
      <c r="K6" s="41"/>
    </row>
    <row r="7" spans="1:11" s="2" customFormat="1" ht="14.25" customHeight="1" x14ac:dyDescent="0.2">
      <c r="A7" s="48" t="s">
        <v>13</v>
      </c>
      <c r="B7" s="48"/>
      <c r="C7" s="48"/>
      <c r="D7" s="48"/>
      <c r="E7" s="48"/>
      <c r="F7" s="48"/>
      <c r="G7" s="39">
        <f>SUM(G8:G9)</f>
        <v>263200</v>
      </c>
      <c r="H7" s="41"/>
      <c r="I7" s="41"/>
      <c r="J7" s="41"/>
      <c r="K7" s="41"/>
    </row>
    <row r="8" spans="1:11" s="2" customFormat="1" ht="61.5" customHeight="1" x14ac:dyDescent="0.2">
      <c r="A8" s="14">
        <v>1</v>
      </c>
      <c r="B8" s="32" t="s">
        <v>16</v>
      </c>
      <c r="C8" s="36" t="s">
        <v>17</v>
      </c>
      <c r="D8" s="23" t="s">
        <v>14</v>
      </c>
      <c r="E8" s="25">
        <v>3</v>
      </c>
      <c r="F8" s="38">
        <v>60000</v>
      </c>
      <c r="G8" s="15">
        <f t="shared" ref="G8:G16" si="0">E8*F8</f>
        <v>180000</v>
      </c>
      <c r="H8" s="41"/>
      <c r="I8" s="41"/>
      <c r="J8" s="41"/>
      <c r="K8" s="41"/>
    </row>
    <row r="9" spans="1:11" s="2" customFormat="1" ht="24" x14ac:dyDescent="0.2">
      <c r="A9" s="14">
        <v>2</v>
      </c>
      <c r="B9" s="32" t="s">
        <v>18</v>
      </c>
      <c r="C9" s="33" t="s">
        <v>19</v>
      </c>
      <c r="D9" s="23" t="s">
        <v>20</v>
      </c>
      <c r="E9" s="24">
        <v>2</v>
      </c>
      <c r="F9" s="38">
        <v>41600</v>
      </c>
      <c r="G9" s="26">
        <f t="shared" si="0"/>
        <v>83200</v>
      </c>
      <c r="H9" s="41"/>
      <c r="I9" s="41"/>
      <c r="J9" s="41"/>
      <c r="K9" s="41"/>
    </row>
    <row r="10" spans="1:11" s="2" customFormat="1" x14ac:dyDescent="0.2">
      <c r="A10" s="49" t="s">
        <v>21</v>
      </c>
      <c r="B10" s="50"/>
      <c r="C10" s="50"/>
      <c r="D10" s="50"/>
      <c r="E10" s="50"/>
      <c r="F10" s="51"/>
      <c r="G10" s="40">
        <f>SUM(G11:G14)</f>
        <v>217000</v>
      </c>
      <c r="H10" s="41"/>
      <c r="I10" s="41"/>
      <c r="J10" s="41"/>
      <c r="K10" s="41"/>
    </row>
    <row r="11" spans="1:11" s="2" customFormat="1" ht="36" x14ac:dyDescent="0.2">
      <c r="A11" s="14">
        <f>A9+1</f>
        <v>3</v>
      </c>
      <c r="B11" s="27" t="s">
        <v>22</v>
      </c>
      <c r="C11" s="27" t="s">
        <v>22</v>
      </c>
      <c r="D11" s="23" t="s">
        <v>15</v>
      </c>
      <c r="E11" s="24">
        <v>1</v>
      </c>
      <c r="F11" s="38">
        <v>25000</v>
      </c>
      <c r="G11" s="26">
        <f t="shared" si="0"/>
        <v>25000</v>
      </c>
      <c r="H11" s="41"/>
      <c r="I11" s="41"/>
      <c r="J11" s="41"/>
      <c r="K11" s="41"/>
    </row>
    <row r="12" spans="1:11" s="2" customFormat="1" ht="24" x14ac:dyDescent="0.2">
      <c r="A12" s="14">
        <f t="shared" ref="A12:A14" si="1">A11+1</f>
        <v>4</v>
      </c>
      <c r="B12" s="27" t="s">
        <v>23</v>
      </c>
      <c r="C12" s="27" t="s">
        <v>29</v>
      </c>
      <c r="D12" s="23" t="s">
        <v>20</v>
      </c>
      <c r="E12" s="24">
        <v>2</v>
      </c>
      <c r="F12" s="38">
        <v>32000</v>
      </c>
      <c r="G12" s="26">
        <f t="shared" si="0"/>
        <v>64000</v>
      </c>
      <c r="H12" s="53">
        <v>32000</v>
      </c>
      <c r="I12" s="53">
        <f>H12*E12</f>
        <v>64000</v>
      </c>
      <c r="J12" s="52"/>
      <c r="K12" s="52"/>
    </row>
    <row r="13" spans="1:11" s="2" customFormat="1" ht="24" x14ac:dyDescent="0.2">
      <c r="A13" s="14">
        <f t="shared" si="1"/>
        <v>5</v>
      </c>
      <c r="B13" s="32" t="s">
        <v>25</v>
      </c>
      <c r="C13" s="32" t="s">
        <v>30</v>
      </c>
      <c r="D13" s="23" t="s">
        <v>20</v>
      </c>
      <c r="E13" s="24">
        <v>2</v>
      </c>
      <c r="F13" s="38">
        <v>32000</v>
      </c>
      <c r="G13" s="26">
        <f t="shared" si="0"/>
        <v>64000</v>
      </c>
      <c r="H13" s="53">
        <v>32000</v>
      </c>
      <c r="I13" s="53">
        <f t="shared" ref="I13:I14" si="2">H13*E13</f>
        <v>64000</v>
      </c>
      <c r="J13" s="52"/>
      <c r="K13" s="52"/>
    </row>
    <row r="14" spans="1:11" s="2" customFormat="1" ht="24" x14ac:dyDescent="0.2">
      <c r="A14" s="14">
        <f t="shared" si="1"/>
        <v>6</v>
      </c>
      <c r="B14" s="34" t="s">
        <v>26</v>
      </c>
      <c r="C14" s="35" t="s">
        <v>31</v>
      </c>
      <c r="D14" s="23" t="s">
        <v>20</v>
      </c>
      <c r="E14" s="24">
        <v>2</v>
      </c>
      <c r="F14" s="38">
        <v>32000</v>
      </c>
      <c r="G14" s="26">
        <f t="shared" si="0"/>
        <v>64000</v>
      </c>
      <c r="H14" s="53">
        <v>32000</v>
      </c>
      <c r="I14" s="53">
        <f t="shared" si="2"/>
        <v>64000</v>
      </c>
      <c r="J14" s="52"/>
      <c r="K14" s="52"/>
    </row>
    <row r="15" spans="1:11" s="2" customFormat="1" x14ac:dyDescent="0.2">
      <c r="A15" s="49" t="s">
        <v>27</v>
      </c>
      <c r="B15" s="50"/>
      <c r="C15" s="50"/>
      <c r="D15" s="50"/>
      <c r="E15" s="50"/>
      <c r="F15" s="51"/>
      <c r="G15" s="40">
        <f>G16</f>
        <v>552000</v>
      </c>
      <c r="H15" s="52"/>
      <c r="I15" s="52"/>
      <c r="J15" s="52"/>
      <c r="K15" s="52"/>
    </row>
    <row r="16" spans="1:11" s="2" customFormat="1" x14ac:dyDescent="0.2">
      <c r="A16" s="14">
        <f>A14+1</f>
        <v>7</v>
      </c>
      <c r="B16" s="34" t="s">
        <v>28</v>
      </c>
      <c r="C16" s="35" t="s">
        <v>28</v>
      </c>
      <c r="D16" s="23" t="s">
        <v>24</v>
      </c>
      <c r="E16" s="24">
        <f>45+1</f>
        <v>46</v>
      </c>
      <c r="F16" s="38">
        <v>12000</v>
      </c>
      <c r="G16" s="26">
        <f t="shared" si="0"/>
        <v>552000</v>
      </c>
      <c r="H16" s="52">
        <v>9700</v>
      </c>
      <c r="I16" s="52"/>
      <c r="J16" s="54">
        <v>7636</v>
      </c>
      <c r="K16" s="54">
        <f>J16*E16</f>
        <v>351256</v>
      </c>
    </row>
    <row r="17" spans="1:11" s="6" customFormat="1" ht="13.5" customHeight="1" x14ac:dyDescent="0.2">
      <c r="A17" s="3"/>
      <c r="B17" s="18" t="s">
        <v>10</v>
      </c>
      <c r="C17" s="12"/>
      <c r="D17" s="4"/>
      <c r="E17" s="20"/>
      <c r="F17" s="29"/>
      <c r="G17" s="5">
        <f>G7+G10+G15</f>
        <v>1032200</v>
      </c>
      <c r="H17" s="3"/>
      <c r="I17" s="55">
        <f>SUM(I12:I16)</f>
        <v>192000</v>
      </c>
      <c r="J17" s="3"/>
      <c r="K17" s="55">
        <f>SUM(K16)</f>
        <v>351256</v>
      </c>
    </row>
    <row r="18" spans="1:11" ht="9.75" customHeight="1" x14ac:dyDescent="0.2">
      <c r="A18" s="7"/>
      <c r="B18" s="19"/>
      <c r="C18" s="8"/>
      <c r="D18" s="9"/>
      <c r="E18" s="21"/>
      <c r="F18" s="30"/>
      <c r="G18" s="10"/>
    </row>
    <row r="19" spans="1:11" x14ac:dyDescent="0.2">
      <c r="A19" s="43" t="s">
        <v>8</v>
      </c>
      <c r="B19" s="43"/>
      <c r="C19" s="43"/>
      <c r="D19" s="43"/>
      <c r="E19" s="43"/>
      <c r="F19" s="43"/>
      <c r="G19" s="43"/>
    </row>
    <row r="20" spans="1:11" s="11" customFormat="1" ht="39.75" customHeight="1" x14ac:dyDescent="0.2">
      <c r="A20" s="42" t="s">
        <v>11</v>
      </c>
      <c r="B20" s="42"/>
      <c r="C20" s="42"/>
      <c r="D20" s="42"/>
      <c r="E20" s="42"/>
      <c r="F20" s="42"/>
      <c r="G20" s="42"/>
    </row>
    <row r="22" spans="1:11" x14ac:dyDescent="0.2">
      <c r="B22" s="17" t="s">
        <v>33</v>
      </c>
      <c r="G22" s="1" t="s">
        <v>34</v>
      </c>
    </row>
    <row r="24" spans="1:11" x14ac:dyDescent="0.2">
      <c r="B24" s="17" t="s">
        <v>35</v>
      </c>
      <c r="G24" s="1" t="s">
        <v>36</v>
      </c>
    </row>
  </sheetData>
  <mergeCells count="7">
    <mergeCell ref="A20:G20"/>
    <mergeCell ref="A19:G19"/>
    <mergeCell ref="A4:G4"/>
    <mergeCell ref="A6:G6"/>
    <mergeCell ref="A7:F7"/>
    <mergeCell ref="A10:F10"/>
    <mergeCell ref="A15:F15"/>
  </mergeCells>
  <pageMargins left="0.19685039370078741" right="0.1968503937007874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2024-04-19T10:53:29Z</cp:lastPrinted>
  <dcterms:created xsi:type="dcterms:W3CDTF">2019-03-11T10:08:28Z</dcterms:created>
  <dcterms:modified xsi:type="dcterms:W3CDTF">2024-05-14T11:18:42Z</dcterms:modified>
</cp:coreProperties>
</file>