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Протокола\"/>
    </mc:Choice>
  </mc:AlternateContent>
  <bookViews>
    <workbookView xWindow="0" yWindow="0" windowWidth="28800" windowHeight="1230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ЛС!$A$1:$K$30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K21" i="1" l="1"/>
  <c r="I21" i="1"/>
  <c r="K9" i="1"/>
  <c r="I18" i="1"/>
  <c r="G21" i="1" l="1"/>
  <c r="G10" i="1"/>
  <c r="G6" i="1"/>
  <c r="G8" i="1" l="1"/>
  <c r="G9" i="1"/>
  <c r="G7" i="1" l="1"/>
  <c r="E20" i="1" l="1"/>
  <c r="E18" i="1"/>
  <c r="G18" i="1" s="1"/>
  <c r="G17" i="1"/>
  <c r="G16" i="1"/>
  <c r="G15" i="1"/>
  <c r="E14" i="1"/>
  <c r="E13" i="1"/>
  <c r="G13" i="1" s="1"/>
  <c r="G11" i="1" l="1"/>
  <c r="G14" i="1" l="1"/>
  <c r="G19" i="1" l="1"/>
  <c r="G20" i="1"/>
  <c r="G12" i="1" l="1"/>
</calcChain>
</file>

<file path=xl/sharedStrings.xml><?xml version="1.0" encoding="utf-8"?>
<sst xmlns="http://schemas.openxmlformats.org/spreadsheetml/2006/main" count="63" uniqueCount="53">
  <si>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</si>
  <si>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</si>
  <si>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</si>
  <si>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</si>
  <si>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</si>
  <si>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</si>
  <si>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</si>
  <si>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</si>
  <si>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</si>
  <si>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</si>
  <si>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</si>
  <si>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</si>
  <si>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</si>
  <si>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мазь для наружного применения 25 г</t>
  </si>
  <si>
    <t>туба</t>
  </si>
  <si>
    <t>флакон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</si>
  <si>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кислота), раствор для инфузий, 500 мл</t>
  </si>
  <si>
    <t>раствор для инфузий, 500 мл</t>
  </si>
  <si>
    <t>Этанол, раствор 70 % 100 мл</t>
  </si>
  <si>
    <t>раствор 70 % 100 мл</t>
  </si>
  <si>
    <t>Атропин, раствор для инъекций 1мг/мл 1 мл</t>
  </si>
  <si>
    <t>раствор для инъекций 1мг/мл 1 мл</t>
  </si>
  <si>
    <t>ампула</t>
  </si>
  <si>
    <t>раствор для наружного применения 10 % 20 мл</t>
  </si>
  <si>
    <t>Аммиак, раствор для наружного применения 10 % 20 мл</t>
  </si>
  <si>
    <t>Бриллиантовый зеленый, раствор, 1 % 20 мл</t>
  </si>
  <si>
    <t>раствор, 1 % 20 мл</t>
  </si>
  <si>
    <t>Вазелин, мазь для наружного применения 25 г</t>
  </si>
  <si>
    <t>Йод, раствор спиртовой 5% 20 мл</t>
  </si>
  <si>
    <t>раствор спиртовой 5% 20 мл</t>
  </si>
  <si>
    <t>Синтетические холиноблокаторы - эфиры с третичной аминогруппой, раствор для инъекций 0,2% 1 мл</t>
  </si>
  <si>
    <t>раствор для инъекций 0,2% 1 мл</t>
  </si>
  <si>
    <t>Простое сочетание солей и ветрогонных препаратов, суспензия для внутреннего применения 170 мл</t>
  </si>
  <si>
    <t>суспензия для внутреннего применения 170 мл</t>
  </si>
  <si>
    <t>Урапидил, раствор для внутривенного введения 5 мг/мл 5 мл</t>
  </si>
  <si>
    <t>раствор для внутривенного введения 5 мг/мл 5 мл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</si>
  <si>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</si>
  <si>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Лекарственные препараты, изготовленных в аптеках</t>
  </si>
  <si>
    <t>Калия перманганат 10% 50,0</t>
  </si>
  <si>
    <t>водный раствор 10%, 50,0мл</t>
  </si>
  <si>
    <t>Калия перманганат 0,1% 50,0</t>
  </si>
  <si>
    <t>раствор для наружного применения 0,1%-50,0</t>
  </si>
  <si>
    <t>Перекись водорода, раствор для наружного применения 37% -1,0</t>
  </si>
  <si>
    <t>раствор для наружного применения 37% -1,0</t>
  </si>
  <si>
    <t>к протоколу 29 от 27.05.2024г.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</si>
  <si>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</si>
  <si>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</si>
  <si>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</si>
  <si>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>Корженко О.О.</t>
  </si>
  <si>
    <t>ТОО "КФК Медсервис плюс" Цена</t>
  </si>
  <si>
    <t>ТОО "КФК Медсервис плюс" Сумма</t>
  </si>
  <si>
    <t>ТОО "ЕвроАзияФарм" Цена</t>
  </si>
  <si>
    <t>ТОО "ЕвроАзияФарм"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</si>
</sst>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51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43" fontId="7" fillId="0" borderId="0" xfId="22" applyFont="1" applyAlignment="1">
      <alignment horizontal="right" vertical="center" wrapText="1"/>
    </xf>
    <xf numFmtId="43" fontId="11" fillId="0" borderId="2" xfId="22" applyFont="1" applyFill="1" applyBorder="1" applyAlignment="1">
      <alignment horizontal="right" vertical="center" wrapText="1"/>
    </xf>
    <xf numFmtId="43" fontId="10" fillId="0" borderId="0" xfId="22" applyFont="1" applyFill="1" applyBorder="1" applyAlignment="1">
      <alignment horizontal="right" vertical="center" wrapText="1"/>
    </xf>
    <xf numFmtId="43" fontId="10" fillId="0" borderId="0" xfId="22" applyFont="1" applyAlignment="1">
      <alignment horizontal="righ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/>
    <xf numFmtId="43" fontId="8" fillId="0" borderId="2" xfId="1" applyNumberFormat="1" applyFont="1" applyFill="1" applyBorder="1" applyAlignment="1">
      <alignment horizontal="right" vertical="center" wrapText="1"/>
    </xf>
    <xf numFmtId="43" fontId="7" fillId="0" borderId="2" xfId="1" applyNumberFormat="1" applyFont="1" applyFill="1" applyBorder="1" applyAlignment="1">
      <alignment horizontal="right" vertical="center" wrapText="1"/>
    </xf>
    <xf numFmtId="43" fontId="7" fillId="0" borderId="2" xfId="22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right" vertical="center" wrapText="1"/>
    </xf>
    <xf numFmtId="0" fontId="7" fillId="0" borderId="2" xfId="1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top" wrapText="1"/>
    </xf>
    <xf numFmtId="0" fontId="7" fillId="0" borderId="0" xfId="1" applyFont="1" applyAlignment="1">
      <alignment vertical="top" wrapText="1"/>
    </xf>
    <xf numFmtId="43" fontId="8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43" fontId="8" fillId="0" borderId="2" xfId="22" applyFont="1" applyBorder="1" applyAlignment="1">
      <alignment horizontal="right" vertical="center" wrapText="1"/>
    </xf>
    <xf numFmtId="43" fontId="7" fillId="3" borderId="2" xfId="22" applyFont="1" applyFill="1" applyBorder="1" applyAlignment="1">
      <alignment horizontal="right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view="pageBreakPreview" zoomScaleSheetLayoutView="100" workbookViewId="0">
      <selection activeCell="I21" sqref="I21"/>
    </sheetView>
  </sheetViews>
  <sheetFormatPr defaultColWidth="8.85546875" defaultRowHeight="12" x14ac:dyDescent="0.2"/>
  <cols>
    <col min="1" max="1" width="6.42578125" style="1" customWidth="1"/>
    <col min="2" max="2" width="40.5703125" style="13" customWidth="1"/>
    <col min="3" max="3" width="58.85546875" style="1" customWidth="1"/>
    <col min="4" max="4" width="13.28515625" style="1" customWidth="1"/>
    <col min="5" max="5" width="15.42578125" style="18" customWidth="1"/>
    <col min="6" max="6" width="13.28515625" style="22" customWidth="1"/>
    <col min="7" max="7" width="17.85546875" style="30" customWidth="1"/>
    <col min="8" max="11" width="20.28515625" style="1" customWidth="1"/>
    <col min="12" max="16384" width="8.85546875" style="1"/>
  </cols>
  <sheetData>
    <row r="1" spans="1:11" x14ac:dyDescent="0.2">
      <c r="E1" s="12" t="s">
        <v>0</v>
      </c>
      <c r="F1" s="19"/>
    </row>
    <row r="2" spans="1:11" x14ac:dyDescent="0.2">
      <c r="E2" s="12" t="s">
        <v>44</v>
      </c>
      <c r="F2" s="19"/>
    </row>
    <row r="4" spans="1:11" s="2" customFormat="1" ht="15.75" customHeight="1" x14ac:dyDescent="0.2">
      <c r="A4" s="44" t="s">
        <v>1</v>
      </c>
      <c r="B4" s="44"/>
      <c r="C4" s="44"/>
      <c r="D4" s="44"/>
      <c r="E4" s="44"/>
      <c r="F4" s="44"/>
      <c r="G4" s="44"/>
    </row>
    <row r="5" spans="1:11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  <c r="H5" s="40" t="s">
        <v>49</v>
      </c>
      <c r="I5" s="40" t="s">
        <v>50</v>
      </c>
      <c r="J5" s="40" t="s">
        <v>51</v>
      </c>
      <c r="K5" s="40" t="s">
        <v>52</v>
      </c>
    </row>
    <row r="6" spans="1:11" s="2" customFormat="1" x14ac:dyDescent="0.2">
      <c r="A6" s="46" t="s">
        <v>37</v>
      </c>
      <c r="B6" s="47"/>
      <c r="C6" s="47"/>
      <c r="D6" s="47"/>
      <c r="E6" s="47"/>
      <c r="F6" s="48"/>
      <c r="G6" s="39">
        <f>SUM(G7:G9)</f>
        <v>175000</v>
      </c>
      <c r="H6" s="29"/>
      <c r="I6" s="29"/>
      <c r="J6" s="29"/>
      <c r="K6" s="29"/>
    </row>
    <row r="7" spans="1:11" s="2" customFormat="1" x14ac:dyDescent="0.2">
      <c r="A7" s="34">
        <v>1</v>
      </c>
      <c r="B7" s="24" t="s">
        <v>38</v>
      </c>
      <c r="C7" s="24" t="s">
        <v>39</v>
      </c>
      <c r="D7" s="25" t="s">
        <v>15</v>
      </c>
      <c r="E7" s="25">
        <v>80</v>
      </c>
      <c r="F7" s="29">
        <v>350</v>
      </c>
      <c r="G7" s="28">
        <f>E7*F7</f>
        <v>28000</v>
      </c>
      <c r="H7" s="29"/>
      <c r="I7" s="29"/>
      <c r="J7" s="29"/>
      <c r="K7" s="29"/>
    </row>
    <row r="8" spans="1:11" s="2" customFormat="1" x14ac:dyDescent="0.2">
      <c r="A8" s="34">
        <v>2</v>
      </c>
      <c r="B8" s="24" t="s">
        <v>40</v>
      </c>
      <c r="C8" s="24" t="s">
        <v>41</v>
      </c>
      <c r="D8" s="25" t="s">
        <v>15</v>
      </c>
      <c r="E8" s="25">
        <v>144</v>
      </c>
      <c r="F8" s="29">
        <v>250</v>
      </c>
      <c r="G8" s="28">
        <f t="shared" ref="G8:G9" si="0">E8*F8</f>
        <v>36000</v>
      </c>
      <c r="H8" s="29"/>
      <c r="I8" s="29"/>
      <c r="J8" s="29"/>
      <c r="K8" s="29"/>
    </row>
    <row r="9" spans="1:11" s="2" customFormat="1" ht="24" x14ac:dyDescent="0.2">
      <c r="A9" s="34">
        <v>3</v>
      </c>
      <c r="B9" s="24" t="s">
        <v>42</v>
      </c>
      <c r="C9" s="24" t="s">
        <v>43</v>
      </c>
      <c r="D9" s="25" t="s">
        <v>15</v>
      </c>
      <c r="E9" s="25">
        <v>60</v>
      </c>
      <c r="F9" s="29">
        <v>1850</v>
      </c>
      <c r="G9" s="28">
        <f t="shared" si="0"/>
        <v>111000</v>
      </c>
      <c r="H9" s="29"/>
      <c r="I9" s="29"/>
      <c r="J9" s="50">
        <v>1850</v>
      </c>
      <c r="K9" s="50">
        <f>J9*E9</f>
        <v>111000</v>
      </c>
    </row>
    <row r="10" spans="1:11" s="2" customFormat="1" ht="12" customHeight="1" x14ac:dyDescent="0.2">
      <c r="A10" s="45" t="s">
        <v>12</v>
      </c>
      <c r="B10" s="45"/>
      <c r="C10" s="45"/>
      <c r="D10" s="45"/>
      <c r="E10" s="45"/>
      <c r="F10" s="45"/>
      <c r="G10" s="27">
        <f>SUM(G11:G20)</f>
        <v>1087730.53</v>
      </c>
      <c r="H10" s="29"/>
      <c r="I10" s="29"/>
      <c r="J10" s="29"/>
      <c r="K10" s="29"/>
    </row>
    <row r="11" spans="1:11" s="2" customFormat="1" ht="12" customHeight="1" x14ac:dyDescent="0.2">
      <c r="A11" s="33">
        <v>4</v>
      </c>
      <c r="B11" s="36" t="s">
        <v>24</v>
      </c>
      <c r="C11" s="24" t="s">
        <v>23</v>
      </c>
      <c r="D11" s="25" t="s">
        <v>15</v>
      </c>
      <c r="E11" s="25">
        <v>45</v>
      </c>
      <c r="F11" s="35">
        <v>40.61</v>
      </c>
      <c r="G11" s="28">
        <f t="shared" ref="G11:G18" si="1">E11*F11</f>
        <v>1827.45</v>
      </c>
      <c r="H11" s="29"/>
      <c r="I11" s="29"/>
      <c r="J11" s="29"/>
      <c r="K11" s="29"/>
    </row>
    <row r="12" spans="1:11" s="2" customFormat="1" x14ac:dyDescent="0.2">
      <c r="A12" s="10">
        <v>5</v>
      </c>
      <c r="B12" s="23" t="s">
        <v>20</v>
      </c>
      <c r="C12" s="24" t="s">
        <v>21</v>
      </c>
      <c r="D12" s="25" t="s">
        <v>22</v>
      </c>
      <c r="E12" s="25">
        <v>1460</v>
      </c>
      <c r="F12" s="29">
        <v>14.45</v>
      </c>
      <c r="G12" s="28">
        <f t="shared" si="1"/>
        <v>21097</v>
      </c>
      <c r="H12" s="29"/>
      <c r="I12" s="29"/>
      <c r="J12" s="29"/>
      <c r="K12" s="29"/>
    </row>
    <row r="13" spans="1:11" s="2" customFormat="1" x14ac:dyDescent="0.2">
      <c r="A13" s="34">
        <v>6</v>
      </c>
      <c r="B13" s="23" t="s">
        <v>25</v>
      </c>
      <c r="C13" s="24" t="s">
        <v>26</v>
      </c>
      <c r="D13" s="25" t="s">
        <v>15</v>
      </c>
      <c r="E13" s="25">
        <f>315+13</f>
        <v>328</v>
      </c>
      <c r="F13" s="29">
        <v>42.86</v>
      </c>
      <c r="G13" s="28">
        <f t="shared" si="1"/>
        <v>14058.08</v>
      </c>
      <c r="H13" s="29"/>
      <c r="I13" s="29"/>
      <c r="J13" s="29"/>
      <c r="K13" s="29"/>
    </row>
    <row r="14" spans="1:11" s="2" customFormat="1" x14ac:dyDescent="0.2">
      <c r="A14" s="34">
        <v>7</v>
      </c>
      <c r="B14" s="23" t="s">
        <v>27</v>
      </c>
      <c r="C14" s="24" t="s">
        <v>13</v>
      </c>
      <c r="D14" s="25" t="s">
        <v>14</v>
      </c>
      <c r="E14" s="25">
        <f>127+23</f>
        <v>150</v>
      </c>
      <c r="F14" s="29">
        <v>51.98</v>
      </c>
      <c r="G14" s="28">
        <f t="shared" si="1"/>
        <v>7796.9999999999991</v>
      </c>
      <c r="H14" s="29"/>
      <c r="I14" s="29"/>
      <c r="J14" s="29"/>
      <c r="K14" s="29"/>
    </row>
    <row r="15" spans="1:11" s="2" customFormat="1" x14ac:dyDescent="0.2">
      <c r="A15" s="34">
        <v>8</v>
      </c>
      <c r="B15" s="23" t="s">
        <v>28</v>
      </c>
      <c r="C15" s="23" t="s">
        <v>29</v>
      </c>
      <c r="D15" s="25" t="s">
        <v>15</v>
      </c>
      <c r="E15" s="25">
        <v>50</v>
      </c>
      <c r="F15" s="29">
        <v>70.349999999999994</v>
      </c>
      <c r="G15" s="28">
        <f t="shared" si="1"/>
        <v>3517.4999999999995</v>
      </c>
      <c r="H15" s="29"/>
      <c r="I15" s="29"/>
      <c r="J15" s="29"/>
      <c r="K15" s="29"/>
    </row>
    <row r="16" spans="1:11" s="2" customFormat="1" ht="36" x14ac:dyDescent="0.2">
      <c r="A16" s="34">
        <v>9</v>
      </c>
      <c r="B16" s="23" t="s">
        <v>30</v>
      </c>
      <c r="C16" s="23" t="s">
        <v>31</v>
      </c>
      <c r="D16" s="25" t="s">
        <v>22</v>
      </c>
      <c r="E16" s="25">
        <v>20</v>
      </c>
      <c r="F16" s="29">
        <v>80.5</v>
      </c>
      <c r="G16" s="28">
        <f t="shared" si="1"/>
        <v>1610</v>
      </c>
      <c r="H16" s="29"/>
      <c r="I16" s="29"/>
      <c r="J16" s="29"/>
      <c r="K16" s="29"/>
    </row>
    <row r="17" spans="1:11" s="2" customFormat="1" ht="24" x14ac:dyDescent="0.2">
      <c r="A17" s="34">
        <v>10</v>
      </c>
      <c r="B17" s="37" t="s">
        <v>32</v>
      </c>
      <c r="C17" s="37" t="s">
        <v>33</v>
      </c>
      <c r="D17" s="25" t="s">
        <v>15</v>
      </c>
      <c r="E17" s="25">
        <v>10</v>
      </c>
      <c r="F17" s="29">
        <v>1542</v>
      </c>
      <c r="G17" s="28">
        <f t="shared" si="1"/>
        <v>15420</v>
      </c>
      <c r="H17" s="29"/>
      <c r="I17" s="29"/>
      <c r="J17" s="29"/>
      <c r="K17" s="29"/>
    </row>
    <row r="18" spans="1:11" s="2" customFormat="1" ht="24" x14ac:dyDescent="0.2">
      <c r="A18" s="34">
        <v>11</v>
      </c>
      <c r="B18" s="37" t="s">
        <v>34</v>
      </c>
      <c r="C18" s="23" t="s">
        <v>35</v>
      </c>
      <c r="D18" s="25" t="s">
        <v>22</v>
      </c>
      <c r="E18" s="25">
        <f>950+10</f>
        <v>960</v>
      </c>
      <c r="F18" s="29">
        <v>669.52</v>
      </c>
      <c r="G18" s="28">
        <f t="shared" si="1"/>
        <v>642739.19999999995</v>
      </c>
      <c r="H18" s="50">
        <v>610</v>
      </c>
      <c r="I18" s="50">
        <f>H18*E18</f>
        <v>585600</v>
      </c>
      <c r="J18" s="29"/>
      <c r="K18" s="29"/>
    </row>
    <row r="19" spans="1:11" s="2" customFormat="1" ht="48" x14ac:dyDescent="0.2">
      <c r="A19" s="34">
        <v>12</v>
      </c>
      <c r="B19" s="23" t="s">
        <v>16</v>
      </c>
      <c r="C19" s="24" t="s">
        <v>17</v>
      </c>
      <c r="D19" s="25" t="s">
        <v>15</v>
      </c>
      <c r="E19" s="25">
        <v>280</v>
      </c>
      <c r="F19" s="29">
        <v>534.98</v>
      </c>
      <c r="G19" s="28">
        <f t="shared" ref="G19:G20" si="2">E19*F19</f>
        <v>149794.4</v>
      </c>
      <c r="H19" s="29"/>
      <c r="I19" s="29"/>
      <c r="J19" s="29"/>
      <c r="K19" s="29"/>
    </row>
    <row r="20" spans="1:11" s="2" customFormat="1" x14ac:dyDescent="0.2">
      <c r="A20" s="34">
        <v>13</v>
      </c>
      <c r="B20" s="23" t="s">
        <v>18</v>
      </c>
      <c r="C20" s="24" t="s">
        <v>19</v>
      </c>
      <c r="D20" s="25" t="s">
        <v>15</v>
      </c>
      <c r="E20" s="25">
        <f>2325+80</f>
        <v>2405</v>
      </c>
      <c r="F20" s="29">
        <v>95.58</v>
      </c>
      <c r="G20" s="28">
        <f t="shared" si="2"/>
        <v>229869.9</v>
      </c>
      <c r="H20" s="29"/>
      <c r="I20" s="29"/>
      <c r="J20" s="29"/>
      <c r="K20" s="29"/>
    </row>
    <row r="21" spans="1:11" s="4" customFormat="1" ht="13.5" customHeight="1" x14ac:dyDescent="0.2">
      <c r="A21" s="26"/>
      <c r="B21" s="14" t="s">
        <v>10</v>
      </c>
      <c r="C21" s="9"/>
      <c r="D21" s="3"/>
      <c r="E21" s="16"/>
      <c r="F21" s="20"/>
      <c r="G21" s="31">
        <f>G6+G10</f>
        <v>1262730.53</v>
      </c>
      <c r="H21" s="49"/>
      <c r="I21" s="49">
        <f>SUM(I18:I20)</f>
        <v>585600</v>
      </c>
      <c r="J21" s="49"/>
      <c r="K21" s="49">
        <f>SUM(K9:K20)</f>
        <v>111000</v>
      </c>
    </row>
    <row r="22" spans="1:11" ht="9.75" customHeight="1" x14ac:dyDescent="0.2">
      <c r="A22" s="5"/>
      <c r="B22" s="15"/>
      <c r="C22" s="6"/>
      <c r="D22" s="7"/>
      <c r="E22" s="17"/>
      <c r="F22" s="21"/>
      <c r="G22" s="32"/>
    </row>
    <row r="23" spans="1:11" x14ac:dyDescent="0.2">
      <c r="A23" s="43" t="s">
        <v>8</v>
      </c>
      <c r="B23" s="43"/>
      <c r="C23" s="43"/>
      <c r="D23" s="43"/>
      <c r="E23" s="43"/>
      <c r="F23" s="43"/>
      <c r="G23" s="43"/>
    </row>
    <row r="24" spans="1:11" s="8" customFormat="1" ht="39.75" customHeight="1" x14ac:dyDescent="0.2">
      <c r="A24" s="42" t="s">
        <v>11</v>
      </c>
      <c r="B24" s="42"/>
      <c r="C24" s="42"/>
      <c r="D24" s="42"/>
      <c r="E24" s="42"/>
      <c r="F24" s="42"/>
      <c r="G24" s="42"/>
    </row>
    <row r="25" spans="1:11" ht="12" customHeight="1" x14ac:dyDescent="0.2">
      <c r="A25" s="41" t="s">
        <v>36</v>
      </c>
      <c r="B25" s="41"/>
      <c r="C25" s="41"/>
      <c r="D25" s="41"/>
      <c r="E25" s="41"/>
      <c r="F25" s="41"/>
      <c r="G25" s="41"/>
    </row>
    <row r="26" spans="1:11" x14ac:dyDescent="0.2">
      <c r="A26" s="41"/>
      <c r="B26" s="41"/>
      <c r="C26" s="41"/>
      <c r="D26" s="41"/>
      <c r="E26" s="41"/>
      <c r="F26" s="41"/>
      <c r="G26" s="41"/>
    </row>
    <row r="27" spans="1:11" x14ac:dyDescent="0.2">
      <c r="A27" s="38"/>
      <c r="B27" s="38"/>
      <c r="C27" s="38"/>
      <c r="D27" s="38"/>
      <c r="E27" s="38"/>
      <c r="F27" s="38"/>
      <c r="G27" s="38"/>
    </row>
    <row r="28" spans="1:11" x14ac:dyDescent="0.2">
      <c r="B28" s="13" t="s">
        <v>45</v>
      </c>
      <c r="G28" s="30" t="s">
        <v>46</v>
      </c>
    </row>
    <row r="30" spans="1:11" x14ac:dyDescent="0.2">
      <c r="B30" s="13" t="s">
        <v>47</v>
      </c>
      <c r="G30" s="30" t="s">
        <v>48</v>
      </c>
    </row>
  </sheetData>
  <mergeCells count="6">
    <mergeCell ref="A25:G26"/>
    <mergeCell ref="A24:G24"/>
    <mergeCell ref="A23:G23"/>
    <mergeCell ref="A4:G4"/>
    <mergeCell ref="A10:F10"/>
    <mergeCell ref="A6:F6"/>
  </mergeCells>
  <pageMargins left="0.19685039370078741" right="0.19685039370078741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2024-02-16T04:46:54Z</cp:lastPrinted>
  <dcterms:created xsi:type="dcterms:W3CDTF">2019-03-11T10:08:28Z</dcterms:created>
  <dcterms:modified xsi:type="dcterms:W3CDTF">2024-05-27T11:25:49Z</dcterms:modified>
</cp:coreProperties>
</file>