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ЛС и ИМН\2022\Протокола 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МИ!$A$1:$K$31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21" i="1" l="1"/>
  <c r="I21" i="1"/>
  <c r="I20" i="1"/>
  <c r="I15" i="1"/>
  <c r="I16" i="1"/>
  <c r="I17" i="1"/>
  <c r="I14" i="1"/>
  <c r="K10" i="1"/>
  <c r="K11" i="1"/>
  <c r="K9" i="1"/>
  <c r="G14" i="1" l="1"/>
  <c r="G12" i="1" l="1"/>
  <c r="G7" i="1"/>
  <c r="G18" i="1" l="1"/>
  <c r="G19" i="1"/>
  <c r="G20" i="1"/>
  <c r="G21" i="1" s="1"/>
  <c r="G15" i="1"/>
  <c r="G16" i="1"/>
  <c r="G17" i="1"/>
  <c r="G13" i="1"/>
  <c r="G9" i="1" l="1"/>
  <c r="F8" i="1" l="1"/>
  <c r="E8" i="1"/>
  <c r="G8" i="1" s="1"/>
  <c r="G10" i="1" l="1"/>
  <c r="G11" i="1" l="1"/>
</calcChain>
</file>

<file path=xl/sharedStrings.xml><?xml version="1.0" encoding="utf-8"?>
<sst xmlns="http://schemas.openxmlformats.org/spreadsheetml/2006/main" count="61" uniqueCount="50">
  <si>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</si>
  <si>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</si>
  <si>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</si>
  <si>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</si>
  <si>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</si>
  <si>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</si>
  <si>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</si>
  <si>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</si>
  <si>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</si>
  <si>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</si>
  <si>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</si>
  <si>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</si>
  <si>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</si>
  <si>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Реагенты на гематологический анализатор  Sysmex XP-300</t>
  </si>
  <si>
    <t>Медицинские изделия</t>
  </si>
  <si>
    <t>Очищающий раствор для работы на автоматических гематологических анализаторах серии Sysmex (1000мл)</t>
  </si>
  <si>
    <t>Чистящий раствор (1000мл) на автоматический гематологический анализатор Sysmex</t>
  </si>
  <si>
    <t>Контрольная кровь (высокий уровень) на автоматический гематологический анализатор Sysmex XP-300</t>
  </si>
  <si>
    <t>Контрольная кровь (низкий уровень) на автоматический гематологический анализатор Sysmex XP-300</t>
  </si>
  <si>
    <t>Контрольная кровь (норма) на автоматический гематологический анализатор Sysmex XP-300</t>
  </si>
  <si>
    <t>Контрольная кровь (высокий уровень) для проверки прецизионности и точности гематологических анализаторов по 16 диагностическим и 6 сервисным параметрам 12*1.5 мл.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</si>
  <si>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Контрольная кровь (норма) для проверки прецизионности и точности гематологических анализаторов по 16 диагностическим и 6 сервисным параметрам 12*1.5 мл.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</si>
  <si>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Контрольная кровь (низкий уровень) для проверки прецизионности и точности гематологических анализаторов по 16 диагностическим и 6 сервисным параметрам 12*1.5 мл.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</si>
  <si>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Гематоксилин Майера 1л</t>
  </si>
  <si>
    <t>литр</t>
  </si>
  <si>
    <t>Эозин 1% водный раствор, 1000мл</t>
  </si>
  <si>
    <t>канистра</t>
  </si>
  <si>
    <t>Синтетическая монтирующая среда для приготовления гистологических и цитологических препаратов для окрашивания Гематоксилина Майера (во флаконе по 500мл)</t>
  </si>
  <si>
    <t xml:space="preserve">Эозин 1% водный раствор, 1000мл. Эозин является цитоплазматическим красителем. Окрашивает цитоплазму клеток и волокна межклеточного вещества в срезах и цитологических препаратах в различные оттенки розового цвета. </t>
  </si>
  <si>
    <t>Формалин 10% забуференный (по 10,0 л в канистрах)</t>
  </si>
  <si>
    <t xml:space="preserve">Гематоксилин Майера 1л. Краситель для микроскопических препаратов. Обеспечивает визуализацию ядер клеток в срезах(парафиновых, криостатных, вибротомных, изготовленных на Замораживающем микротоме) и цитологических препаратах. Реагент не содержит этонола и метонола. </t>
  </si>
  <si>
    <t>Папаниколау гематоксилин Гарриса 1л</t>
  </si>
  <si>
    <t>Папаниколау OG-6 1л</t>
  </si>
  <si>
    <t>Папаниколау ЕА - 50 1л</t>
  </si>
  <si>
    <t>Папаниколау гематоксилин Гарриса. Краситель темно синего цвета в стеклянной темной бутылке по 1л</t>
  </si>
  <si>
    <t>Папаниколау OG-6. Краситель оранжевого цвета в стеклянной темной бутылке по 1л</t>
  </si>
  <si>
    <t>Папаниколау ЕА - 50. Краситель зеленого цвета в стеклянной  темной  бутылке по 1л</t>
  </si>
  <si>
    <t>Реагенты</t>
  </si>
  <si>
    <t>Криоспрей (флакон по 150 мл)</t>
  </si>
  <si>
    <t>к протоколу  37 от 24.03.2022г.</t>
  </si>
  <si>
    <t>ТОО "KazMedKomp" Цена</t>
  </si>
  <si>
    <t>ТОО "KazMedKomp" Сумма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</si>
  <si>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</si>
  <si>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</si>
  <si>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</si>
  <si>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</si>
  <si>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</si>
  <si>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Пан А.Б.</t>
  </si>
  <si>
    <t>ТОО "Центр Медицинской Техники" Цена</t>
  </si>
  <si>
    <t>ТОО "Центр Медицинской Техники"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</si>
</sst>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" fontId="8" fillId="0" borderId="2" xfId="22" applyNumberFormat="1" applyFont="1" applyFill="1" applyBorder="1" applyAlignment="1">
      <alignment horizontal="right" vertical="center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top" wrapText="1"/>
    </xf>
    <xf numFmtId="0" fontId="8" fillId="0" borderId="6" xfId="5" applyFont="1" applyFill="1" applyBorder="1" applyAlignment="1">
      <alignment horizontal="center" vertical="top" wrapText="1"/>
    </xf>
    <xf numFmtId="3" fontId="8" fillId="0" borderId="6" xfId="5" applyNumberFormat="1" applyFont="1" applyFill="1" applyBorder="1" applyAlignment="1">
      <alignment horizontal="right" vertical="top" wrapText="1"/>
    </xf>
    <xf numFmtId="43" fontId="8" fillId="0" borderId="6" xfId="22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top"/>
    </xf>
    <xf numFmtId="43" fontId="9" fillId="0" borderId="2" xfId="19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0" fontId="11" fillId="2" borderId="0" xfId="0" applyFont="1" applyFill="1" applyAlignment="1">
      <alignment horizontal="center" vertical="center"/>
    </xf>
    <xf numFmtId="43" fontId="9" fillId="2" borderId="2" xfId="19" applyFont="1" applyFill="1" applyBorder="1" applyAlignment="1">
      <alignment horizontal="right" vertical="center" wrapText="1"/>
    </xf>
    <xf numFmtId="3" fontId="7" fillId="2" borderId="2" xfId="19" applyNumberFormat="1" applyFont="1" applyFill="1" applyBorder="1" applyAlignment="1">
      <alignment horizontal="center" vertical="center"/>
    </xf>
    <xf numFmtId="43" fontId="7" fillId="2" borderId="2" xfId="19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top" wrapText="1"/>
    </xf>
    <xf numFmtId="0" fontId="10" fillId="0" borderId="2" xfId="0" applyFont="1" applyBorder="1" applyAlignment="1">
      <alignment horizontal="justify" vertical="top"/>
    </xf>
    <xf numFmtId="0" fontId="7" fillId="2" borderId="2" xfId="0" applyFont="1" applyFill="1" applyBorder="1" applyAlignment="1">
      <alignment horizontal="left"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43" fontId="10" fillId="0" borderId="2" xfId="22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left" vertical="top" wrapText="1"/>
    </xf>
    <xf numFmtId="0" fontId="7" fillId="0" borderId="2" xfId="1" applyFont="1" applyBorder="1"/>
    <xf numFmtId="0" fontId="7" fillId="0" borderId="2" xfId="1" applyFont="1" applyFill="1" applyBorder="1"/>
    <xf numFmtId="43" fontId="7" fillId="3" borderId="2" xfId="22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SheetLayoutView="100" workbookViewId="0">
      <selection activeCell="I23" sqref="I23"/>
    </sheetView>
  </sheetViews>
  <sheetFormatPr defaultColWidth="8.85546875" defaultRowHeight="12" x14ac:dyDescent="0.2"/>
  <cols>
    <col min="1" max="1" width="6.42578125" style="1" customWidth="1"/>
    <col min="2" max="2" width="49.5703125" style="1" customWidth="1"/>
    <col min="3" max="3" width="49.7109375" style="1" customWidth="1"/>
    <col min="4" max="4" width="13.28515625" style="1" customWidth="1"/>
    <col min="5" max="5" width="15.42578125" style="1" customWidth="1"/>
    <col min="6" max="6" width="13.28515625" style="15" customWidth="1"/>
    <col min="7" max="7" width="17.85546875" style="1" customWidth="1"/>
    <col min="8" max="11" width="17.7109375" style="1" customWidth="1"/>
    <col min="12" max="16384" width="8.85546875" style="1"/>
  </cols>
  <sheetData>
    <row r="1" spans="1:11" x14ac:dyDescent="0.2">
      <c r="E1" s="1" t="s">
        <v>0</v>
      </c>
    </row>
    <row r="2" spans="1:11" x14ac:dyDescent="0.2">
      <c r="E2" s="1" t="s">
        <v>39</v>
      </c>
    </row>
    <row r="4" spans="1:11" ht="15.75" customHeight="1" x14ac:dyDescent="0.2">
      <c r="A4" s="53" t="s">
        <v>1</v>
      </c>
      <c r="B4" s="53"/>
      <c r="C4" s="53"/>
      <c r="D4" s="53"/>
      <c r="E4" s="53"/>
      <c r="F4" s="53"/>
      <c r="G4" s="53"/>
    </row>
    <row r="5" spans="1:11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3" t="s">
        <v>6</v>
      </c>
      <c r="G5" s="2" t="s">
        <v>7</v>
      </c>
      <c r="H5" s="2" t="s">
        <v>48</v>
      </c>
      <c r="I5" s="2" t="s">
        <v>49</v>
      </c>
      <c r="J5" s="2" t="s">
        <v>40</v>
      </c>
      <c r="K5" s="2" t="s">
        <v>41</v>
      </c>
    </row>
    <row r="6" spans="1:11" ht="12.75" customHeight="1" x14ac:dyDescent="0.2">
      <c r="A6" s="54" t="s">
        <v>14</v>
      </c>
      <c r="B6" s="55"/>
      <c r="C6" s="55"/>
      <c r="D6" s="55"/>
      <c r="E6" s="55"/>
      <c r="F6" s="55"/>
      <c r="G6" s="56"/>
      <c r="H6" s="46"/>
      <c r="I6" s="46"/>
      <c r="J6" s="46"/>
      <c r="K6" s="46"/>
    </row>
    <row r="7" spans="1:11" s="3" customFormat="1" ht="15.95" customHeight="1" x14ac:dyDescent="0.2">
      <c r="A7" s="57" t="s">
        <v>13</v>
      </c>
      <c r="B7" s="58"/>
      <c r="C7" s="58"/>
      <c r="D7" s="58"/>
      <c r="E7" s="58"/>
      <c r="F7" s="59"/>
      <c r="G7" s="17">
        <f>SUM(G8:G11)</f>
        <v>251578.5</v>
      </c>
      <c r="H7" s="47"/>
      <c r="I7" s="47"/>
      <c r="J7" s="47"/>
      <c r="K7" s="47"/>
    </row>
    <row r="8" spans="1:11" s="3" customFormat="1" ht="27" customHeight="1" x14ac:dyDescent="0.2">
      <c r="A8" s="19">
        <v>1</v>
      </c>
      <c r="B8" s="21" t="s">
        <v>16</v>
      </c>
      <c r="C8" s="22" t="s">
        <v>15</v>
      </c>
      <c r="D8" s="23" t="s">
        <v>12</v>
      </c>
      <c r="E8" s="20">
        <f>1+2</f>
        <v>3</v>
      </c>
      <c r="F8" s="18">
        <f>15850*1.07</f>
        <v>16959.5</v>
      </c>
      <c r="G8" s="44">
        <f t="shared" ref="G8:G20" si="0">E8*F8</f>
        <v>50878.5</v>
      </c>
      <c r="H8" s="47"/>
      <c r="I8" s="47"/>
      <c r="J8" s="47"/>
      <c r="K8" s="47"/>
    </row>
    <row r="9" spans="1:11" s="3" customFormat="1" ht="83.25" customHeight="1" x14ac:dyDescent="0.2">
      <c r="A9" s="19">
        <v>2</v>
      </c>
      <c r="B9" s="21" t="s">
        <v>17</v>
      </c>
      <c r="C9" s="22" t="s">
        <v>20</v>
      </c>
      <c r="D9" s="23" t="s">
        <v>12</v>
      </c>
      <c r="E9" s="23">
        <v>5</v>
      </c>
      <c r="F9" s="18">
        <v>13380</v>
      </c>
      <c r="G9" s="44">
        <f t="shared" si="0"/>
        <v>66900</v>
      </c>
      <c r="H9" s="47"/>
      <c r="I9" s="47"/>
      <c r="J9" s="48">
        <v>13350</v>
      </c>
      <c r="K9" s="48">
        <f>E9*J9</f>
        <v>66750</v>
      </c>
    </row>
    <row r="10" spans="1:11" s="3" customFormat="1" ht="72.75" customHeight="1" x14ac:dyDescent="0.2">
      <c r="A10" s="19">
        <v>3</v>
      </c>
      <c r="B10" s="21" t="s">
        <v>19</v>
      </c>
      <c r="C10" s="22" t="s">
        <v>21</v>
      </c>
      <c r="D10" s="23" t="s">
        <v>12</v>
      </c>
      <c r="E10" s="20">
        <v>5</v>
      </c>
      <c r="F10" s="18">
        <v>13380</v>
      </c>
      <c r="G10" s="44">
        <f t="shared" si="0"/>
        <v>66900</v>
      </c>
      <c r="H10" s="47"/>
      <c r="I10" s="47"/>
      <c r="J10" s="48">
        <v>13350</v>
      </c>
      <c r="K10" s="48">
        <f t="shared" ref="K10:K11" si="1">E10*J10</f>
        <v>66750</v>
      </c>
    </row>
    <row r="11" spans="1:11" s="3" customFormat="1" ht="84.75" customHeight="1" x14ac:dyDescent="0.2">
      <c r="A11" s="19">
        <v>4</v>
      </c>
      <c r="B11" s="21" t="s">
        <v>18</v>
      </c>
      <c r="C11" s="22" t="s">
        <v>22</v>
      </c>
      <c r="D11" s="23" t="s">
        <v>10</v>
      </c>
      <c r="E11" s="23">
        <v>5</v>
      </c>
      <c r="F11" s="18">
        <v>13380</v>
      </c>
      <c r="G11" s="44">
        <f t="shared" si="0"/>
        <v>66900</v>
      </c>
      <c r="H11" s="47"/>
      <c r="I11" s="47"/>
      <c r="J11" s="48">
        <v>13350</v>
      </c>
      <c r="K11" s="48">
        <f t="shared" si="1"/>
        <v>66750</v>
      </c>
    </row>
    <row r="12" spans="1:11" s="3" customFormat="1" ht="16.5" customHeight="1" x14ac:dyDescent="0.2">
      <c r="A12" s="60" t="s">
        <v>37</v>
      </c>
      <c r="B12" s="60"/>
      <c r="C12" s="60"/>
      <c r="D12" s="60"/>
      <c r="E12" s="60"/>
      <c r="F12" s="60"/>
      <c r="G12" s="43">
        <f>SUM(G13:G20)</f>
        <v>7714733</v>
      </c>
      <c r="H12" s="47"/>
      <c r="I12" s="47"/>
      <c r="J12" s="47"/>
      <c r="K12" s="47"/>
    </row>
    <row r="13" spans="1:11" s="3" customFormat="1" ht="60" customHeight="1" x14ac:dyDescent="0.2">
      <c r="A13" s="19">
        <v>5</v>
      </c>
      <c r="B13" s="21" t="s">
        <v>23</v>
      </c>
      <c r="C13" s="24" t="s">
        <v>30</v>
      </c>
      <c r="D13" s="23" t="s">
        <v>12</v>
      </c>
      <c r="E13" s="23">
        <v>25</v>
      </c>
      <c r="F13" s="18">
        <v>26136</v>
      </c>
      <c r="G13" s="44">
        <f t="shared" si="0"/>
        <v>653400</v>
      </c>
      <c r="H13" s="47"/>
      <c r="I13" s="47"/>
      <c r="J13" s="47"/>
      <c r="K13" s="47"/>
    </row>
    <row r="14" spans="1:11" s="3" customFormat="1" ht="15" customHeight="1" x14ac:dyDescent="0.2">
      <c r="A14" s="19">
        <v>6</v>
      </c>
      <c r="B14" s="45" t="s">
        <v>38</v>
      </c>
      <c r="C14" s="45" t="s">
        <v>38</v>
      </c>
      <c r="D14" s="23" t="s">
        <v>12</v>
      </c>
      <c r="E14" s="23">
        <v>2</v>
      </c>
      <c r="F14" s="18">
        <v>21346.5</v>
      </c>
      <c r="G14" s="44">
        <f t="shared" si="0"/>
        <v>42693</v>
      </c>
      <c r="H14" s="48">
        <v>21300</v>
      </c>
      <c r="I14" s="49">
        <f>H14*E14</f>
        <v>42600</v>
      </c>
      <c r="J14" s="47"/>
      <c r="K14" s="47"/>
    </row>
    <row r="15" spans="1:11" s="3" customFormat="1" ht="24.75" customHeight="1" x14ac:dyDescent="0.2">
      <c r="A15" s="19">
        <v>7</v>
      </c>
      <c r="B15" s="40" t="s">
        <v>31</v>
      </c>
      <c r="C15" s="41" t="s">
        <v>34</v>
      </c>
      <c r="D15" s="28" t="s">
        <v>24</v>
      </c>
      <c r="E15" s="28">
        <v>20</v>
      </c>
      <c r="F15" s="29">
        <v>93090</v>
      </c>
      <c r="G15" s="44">
        <f t="shared" si="0"/>
        <v>1861800</v>
      </c>
      <c r="H15" s="48">
        <v>91100</v>
      </c>
      <c r="I15" s="49">
        <f t="shared" ref="I15:I17" si="2">H15*E15</f>
        <v>1822000</v>
      </c>
      <c r="J15" s="47"/>
      <c r="K15" s="47"/>
    </row>
    <row r="16" spans="1:11" s="3" customFormat="1" ht="24.75" customHeight="1" x14ac:dyDescent="0.2">
      <c r="A16" s="19">
        <v>8</v>
      </c>
      <c r="B16" s="40" t="s">
        <v>32</v>
      </c>
      <c r="C16" s="41" t="s">
        <v>35</v>
      </c>
      <c r="D16" s="28" t="s">
        <v>24</v>
      </c>
      <c r="E16" s="28">
        <v>20</v>
      </c>
      <c r="F16" s="31">
        <v>68480</v>
      </c>
      <c r="G16" s="44">
        <f t="shared" si="0"/>
        <v>1369600</v>
      </c>
      <c r="H16" s="48">
        <v>68000</v>
      </c>
      <c r="I16" s="49">
        <f t="shared" si="2"/>
        <v>1360000</v>
      </c>
      <c r="J16" s="47"/>
      <c r="K16" s="47"/>
    </row>
    <row r="17" spans="1:11" s="3" customFormat="1" ht="24" customHeight="1" x14ac:dyDescent="0.2">
      <c r="A17" s="19">
        <v>9</v>
      </c>
      <c r="B17" s="40" t="s">
        <v>33</v>
      </c>
      <c r="C17" s="41" t="s">
        <v>36</v>
      </c>
      <c r="D17" s="28" t="s">
        <v>24</v>
      </c>
      <c r="E17" s="28">
        <v>20</v>
      </c>
      <c r="F17" s="31">
        <v>84530</v>
      </c>
      <c r="G17" s="44">
        <f t="shared" si="0"/>
        <v>1690600</v>
      </c>
      <c r="H17" s="48">
        <v>84100</v>
      </c>
      <c r="I17" s="49">
        <f t="shared" si="2"/>
        <v>1682000</v>
      </c>
      <c r="J17" s="47"/>
      <c r="K17" s="47"/>
    </row>
    <row r="18" spans="1:11" s="3" customFormat="1" ht="35.25" customHeight="1" x14ac:dyDescent="0.2">
      <c r="A18" s="19">
        <v>10</v>
      </c>
      <c r="B18" s="32" t="s">
        <v>27</v>
      </c>
      <c r="C18" s="32" t="s">
        <v>27</v>
      </c>
      <c r="D18" s="39" t="s">
        <v>12</v>
      </c>
      <c r="E18" s="33">
        <v>10</v>
      </c>
      <c r="F18" s="34">
        <v>24600</v>
      </c>
      <c r="G18" s="44">
        <f t="shared" si="0"/>
        <v>246000</v>
      </c>
      <c r="H18" s="18"/>
      <c r="I18" s="47"/>
      <c r="J18" s="47"/>
      <c r="K18" s="47"/>
    </row>
    <row r="19" spans="1:11" s="3" customFormat="1" ht="49.5" customHeight="1" x14ac:dyDescent="0.2">
      <c r="A19" s="19">
        <v>11</v>
      </c>
      <c r="B19" s="42" t="s">
        <v>25</v>
      </c>
      <c r="C19" s="42" t="s">
        <v>28</v>
      </c>
      <c r="D19" s="39" t="s">
        <v>12</v>
      </c>
      <c r="E19" s="35">
        <v>25</v>
      </c>
      <c r="F19" s="36">
        <v>4065.6</v>
      </c>
      <c r="G19" s="44">
        <f t="shared" si="0"/>
        <v>101640</v>
      </c>
      <c r="H19" s="18"/>
      <c r="I19" s="47"/>
      <c r="J19" s="47"/>
      <c r="K19" s="47"/>
    </row>
    <row r="20" spans="1:11" s="3" customFormat="1" ht="17.25" customHeight="1" x14ac:dyDescent="0.2">
      <c r="A20" s="19">
        <v>12</v>
      </c>
      <c r="B20" s="30" t="s">
        <v>29</v>
      </c>
      <c r="C20" s="30" t="s">
        <v>29</v>
      </c>
      <c r="D20" s="37" t="s">
        <v>26</v>
      </c>
      <c r="E20" s="28">
        <v>53</v>
      </c>
      <c r="F20" s="31">
        <v>33000</v>
      </c>
      <c r="G20" s="44">
        <f t="shared" si="0"/>
        <v>1749000</v>
      </c>
      <c r="H20" s="48">
        <v>32900</v>
      </c>
      <c r="I20" s="49">
        <f t="shared" ref="I20" si="3">H20*E20</f>
        <v>1743700</v>
      </c>
      <c r="J20" s="47"/>
      <c r="K20" s="47"/>
    </row>
    <row r="21" spans="1:11" s="6" customFormat="1" ht="13.5" customHeight="1" x14ac:dyDescent="0.2">
      <c r="A21" s="4"/>
      <c r="B21" s="38"/>
      <c r="C21" s="16"/>
      <c r="D21" s="25"/>
      <c r="E21" s="26"/>
      <c r="F21" s="27"/>
      <c r="G21" s="5">
        <f>G7+G12</f>
        <v>7966311.5</v>
      </c>
      <c r="H21" s="4"/>
      <c r="I21" s="50">
        <f>SUM(I14:I20)</f>
        <v>6650300</v>
      </c>
      <c r="J21" s="4"/>
      <c r="K21" s="50">
        <f>SUM(K9:K20)</f>
        <v>200250</v>
      </c>
    </row>
    <row r="22" spans="1:11" ht="26.45" customHeight="1" x14ac:dyDescent="0.2">
      <c r="A22" s="7"/>
      <c r="B22" s="8"/>
      <c r="C22" s="8"/>
      <c r="D22" s="9"/>
      <c r="E22" s="10"/>
      <c r="F22" s="14"/>
      <c r="G22" s="11"/>
    </row>
    <row r="23" spans="1:11" x14ac:dyDescent="0.2">
      <c r="A23" s="52" t="s">
        <v>8</v>
      </c>
      <c r="B23" s="52"/>
      <c r="C23" s="52"/>
      <c r="D23" s="52"/>
      <c r="E23" s="52"/>
      <c r="F23" s="52"/>
      <c r="G23" s="52"/>
    </row>
    <row r="24" spans="1:11" s="12" customFormat="1" ht="39" customHeight="1" x14ac:dyDescent="0.2">
      <c r="A24" s="51" t="s">
        <v>11</v>
      </c>
      <c r="B24" s="51"/>
      <c r="C24" s="51"/>
      <c r="D24" s="51"/>
      <c r="E24" s="51"/>
      <c r="F24" s="51"/>
      <c r="G24" s="51"/>
    </row>
    <row r="26" spans="1:11" x14ac:dyDescent="0.2">
      <c r="A26" s="1" t="s">
        <v>42</v>
      </c>
      <c r="G26" s="1" t="s">
        <v>43</v>
      </c>
    </row>
    <row r="28" spans="1:11" x14ac:dyDescent="0.2">
      <c r="A28" s="1" t="s">
        <v>44</v>
      </c>
      <c r="G28" s="1" t="s">
        <v>45</v>
      </c>
    </row>
    <row r="30" spans="1:11" x14ac:dyDescent="0.2">
      <c r="A30" s="1" t="s">
        <v>46</v>
      </c>
      <c r="G30" s="1" t="s">
        <v>47</v>
      </c>
    </row>
  </sheetData>
  <mergeCells count="6">
    <mergeCell ref="A24:G24"/>
    <mergeCell ref="A23:G23"/>
    <mergeCell ref="A4:G4"/>
    <mergeCell ref="A6:G6"/>
    <mergeCell ref="A7:F7"/>
    <mergeCell ref="A12:F12"/>
  </mergeCells>
  <pageMargins left="0.19685039370078741" right="0.19685039370078741" top="0.35433070866141736" bottom="0.15748031496062992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2022-03-24T04:08:26Z</cp:lastPrinted>
  <dcterms:created xsi:type="dcterms:W3CDTF">2019-03-11T10:08:28Z</dcterms:created>
  <dcterms:modified xsi:type="dcterms:W3CDTF">2022-03-24T11:24:55Z</dcterms:modified>
</cp:coreProperties>
</file>