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Олеся\Desktop\ЛС и ИМН\2022\Протокола 2022г\"/>
    </mc:Choice>
  </mc:AlternateContent>
  <bookViews>
    <workbookView xWindow="0" yWindow="0" windowWidth="20490" windowHeight="762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МИ!$A$1:$Q$46</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Q36" i="1" l="1"/>
  <c r="O36" i="1"/>
  <c r="K36" i="1"/>
  <c r="Q33" i="1"/>
  <c r="Q34" i="1"/>
  <c r="Q32" i="1"/>
  <c r="Q28" i="1"/>
  <c r="Q27" i="1"/>
  <c r="Q21" i="1"/>
  <c r="Q19" i="1"/>
  <c r="Q20" i="1"/>
  <c r="Q18" i="1"/>
  <c r="Q9" i="1"/>
  <c r="Q10" i="1"/>
  <c r="Q8" i="1"/>
  <c r="O12" i="1"/>
  <c r="K23" i="1"/>
  <c r="K22" i="1"/>
  <c r="G26" i="1" l="1"/>
  <c r="E29" i="1" l="1"/>
  <c r="F35" i="1" l="1"/>
  <c r="G28" i="1" l="1"/>
  <c r="G29" i="1"/>
  <c r="G30" i="1"/>
  <c r="G31" i="1"/>
  <c r="G32" i="1"/>
  <c r="G33" i="1"/>
  <c r="G34" i="1"/>
  <c r="G35" i="1"/>
  <c r="G27" i="1"/>
  <c r="G25" i="1"/>
  <c r="G36" i="1" s="1"/>
  <c r="G17" i="1"/>
  <c r="G18" i="1"/>
  <c r="G19" i="1"/>
  <c r="G20" i="1"/>
  <c r="G21" i="1"/>
  <c r="G22" i="1"/>
  <c r="G23" i="1"/>
  <c r="G24" i="1"/>
  <c r="G11" i="1" l="1"/>
  <c r="G15" i="1" l="1"/>
  <c r="G16" i="1"/>
  <c r="G12" i="1"/>
  <c r="G13" i="1"/>
  <c r="G14" i="1"/>
  <c r="G8" i="1" l="1"/>
  <c r="G7" i="1" l="1"/>
  <c r="G9" i="1" l="1"/>
  <c r="G10" i="1" l="1"/>
</calcChain>
</file>

<file path=xl/sharedStrings.xml><?xml version="1.0" encoding="utf-8"?>
<sst xmlns="http://schemas.openxmlformats.org/spreadsheetml/2006/main" count="121" uniqueCount="82">
  <si>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</si>
  <si>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</si>
  <si>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</si>
  <si>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</si>
  <si>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</si>
  <si>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</si>
  <si>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</si>
  <si>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</si>
  <si>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</si>
  <si>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</si>
  <si>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</si>
  <si>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</si>
  <si>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t>
  </si>
  <si>
    <t xml:space="preserve">Катетер Фоллея 20 латексный с силиконовым покрытием  </t>
  </si>
  <si>
    <t>штук</t>
  </si>
  <si>
    <t xml:space="preserve">Клеенка подкладная медицинская </t>
  </si>
  <si>
    <t>Клеенка подкладная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</si>
  <si>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метр</t>
  </si>
  <si>
    <t>штука</t>
  </si>
  <si>
    <t>Маска одноразовая с экраном</t>
  </si>
  <si>
    <t>Одноразовые бумажные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</si>
  <si>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</si>
  <si>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</si>
  <si>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уп</t>
  </si>
  <si>
    <t>Набор для эпидуральной анестезии</t>
  </si>
  <si>
    <t xml:space="preserve">Очки защитные многоразовые </t>
  </si>
  <si>
    <t>Пинцент анатомический ПА 150 х 1.5 – анатомический инструмент, предназначенный для удерживания вспомогательных медицинских сред</t>
  </si>
  <si>
    <t>Пинцет анатомический ПА 250х2,5 – анатомический инструмент, предназначенный для удерживания вспомогательных медицинских средств.</t>
  </si>
  <si>
    <t>Повязка раневая стерильная адгезивная  на нетканевой основе с вискозной подушечкой  размер 9*20</t>
  </si>
  <si>
    <t xml:space="preserve">Нетканая ткань, силиконизированная защитная пленка, вискозная подушечка. Комбинированное изделие представляет собой фиксирующую перфорированную часть на нетканом полотне  прямоугольной формы с липким клеевым слоем,  с  абсорбирующей подушечкой  и защитным слоем из бумаги силиконизированной или антиадгезионной.  В качестве липкого слоя использован  акриловый клей содержащий оксид-цинка. Гипоаллергенная, воздухопроницаемая,  эластичная , с  надежной фиксацией.  Для одноразового использования. Накладывается  повязка без натяжения! Изделия не подлежат повторной стерилизации!  Обладает высокой переносимостью кожи,не вызывает мацерацию кожи и обеспечивает полную защиту раны.Атравматичная вискозная подушечка, расположенная в середине повязки, обладает прекрасной впитывающей способностью, в 8 раз большего своего веса..• Повязка впитывает экссудат и предотвращает распространение бактерий. Смена повязки в течение 24-48 часов в зависимости от состояния раны.                    </t>
  </si>
  <si>
    <t>Повязка раневая стерильная адгезивная  на нетканевой основе с вискозной подушечкой  размер 9*30</t>
  </si>
  <si>
    <t>Подушка кислородная 40 л.</t>
  </si>
  <si>
    <t>Спринцовка  резиновая с твердым наконечником размер №1</t>
  </si>
  <si>
    <t xml:space="preserve">Спринцовка размер №9 с твердым наконечником </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</si>
  <si>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</si>
  <si>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</si>
  <si>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упаковка</t>
  </si>
  <si>
    <t>Зажим кровоостанавливающий изогнутый  №3 200 мм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</si>
  <si>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</si>
  <si>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Уретральный трехходовой катетер Фолея из 100% силикона, для послеоперационного отведения мочи. Атравматичный наконечник тип Дюфура. Прочный и обладающий довольно высокой гибкостью материал обеспечивает простое и безопасное введение, предлагает высокую степень комфорта, а также хорошую способность к отведению мочи. Прозрачность силикона позволяет провести визуальную оценку внутреннего просвета и вынести решение о необходимости замены катетера. Прозрачный. Баллон 30 мл. Длина катетера 41см. Клапан для шприцев Luer и Luer-lock. Рентгенконтрастные наконечник и продольная линия. Размер 22 Ch. Два боковых противолежащих овальных дренажных отверстия, расположенные в шахматном порядке. Одно чашевидное отверстие большего диаметра на проксимальном конце. Размер соответствует цветовому коду. Продолжительность использования установленного катетера до 6 недель. Стерильный, для одноразового использования. Не содержит латекса.</t>
  </si>
  <si>
    <t>Катетер с наконечником тип Дюфура. 3-ходовой; Размер: 22 Ch; Объем баллона: 30 мл;  Длина: 41 см.</t>
  </si>
  <si>
    <t xml:space="preserve">Зажим кровоостанавливающий, зубчатый, прямой, №1, длина 160 мм </t>
  </si>
  <si>
    <t>Очки защитные медицинские с широкой прозрачной линзой из поликарбоната, с покрытием, стойким против царапин и запотевания. Закрытые сверху и с боков. Для ношения поверх корригирующих очков. Регулируемая длина заушников. Линзы: прозрачные поликарбонатные, оптический класс 1, резапотеваемое покрытие с двух сторон, антистатическое покрытие против запыления с защитой от царапин; вес 41 гр; возможность носить поверх привычных корригирующих очков; периферийный обзор без искажения, оптимальное прилегание к поверхности лица, максимальная площадь защиты глаза и окологлазного пространства, дополнительная боковая вентиляция; регулировка длины дужек, мягкие комфортные заушники.</t>
  </si>
  <si>
    <t>Пинцент анатомический 150 х 1.5</t>
  </si>
  <si>
    <t>Пинцент анатомический 250 х 2,5</t>
  </si>
  <si>
    <t>Щипцы гинекологические однозубые для оттягивания тела матки. Пулевые, 250мм</t>
  </si>
  <si>
    <t>Щипцы биопсионные для шейки матки со щелевидным отверстием №2</t>
  </si>
  <si>
    <t xml:space="preserve">Щипцы биопсионные гортанные изогнутые для извлечения иниродных тел длиной 200мм. </t>
  </si>
  <si>
    <t>Жгут стягивающий типа ЖВ-01 (с фиксатором)</t>
  </si>
  <si>
    <t xml:space="preserve">Зажим типа Кохера №2 160мм </t>
  </si>
  <si>
    <t>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губки 160мм №2</t>
  </si>
  <si>
    <r>
      <t>Зажим</t>
    </r>
    <r>
      <rPr>
        <sz val="9"/>
        <color rgb="FFFF0000"/>
        <rFont val="Times New Roman"/>
        <family val="1"/>
        <charset val="204"/>
      </rPr>
      <t xml:space="preserve"> </t>
    </r>
    <r>
      <rPr>
        <sz val="9"/>
        <rFont val="Times New Roman"/>
        <family val="1"/>
        <charset val="204"/>
      </rPr>
      <t xml:space="preserve">кровоостанавливающий, 1х2 зубый, изогнутый,  №3, 200 мм. Зажим кровоостанавливающий 1x2 зубый зубчатый изогнутый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Применяется для временной остановки кровотечения. </t>
    </r>
  </si>
  <si>
    <t>Эпидуральный набор с иглой 18G разъем типа Луер Лок размер эпидурального катетер 21G шприц утраты сопротивления трехкомпонентный объемом 10 мл.</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</si>
  <si>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</si>
  <si>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Соединительная трубка для аспирационного наконечника с рукояткой, одноразовый размер 1/4in, 360cm</t>
  </si>
  <si>
    <t>Линия для мониторинга газов типа Luer (трубка пробозаборник). Внутренний диаметр 1,2мм, длина 2,45м</t>
  </si>
  <si>
    <t xml:space="preserve">Ножницы остроконечные прямые 100мм </t>
  </si>
  <si>
    <t>Ножницы остроконечные прямые 100мм, для разъединения тканей;Масса – 49 грамм;Общая длинна – 100 мм;Длинна рабочей части – 25 мм;Длинна рабочей части – 25 мм;Возможность повторной заточки.</t>
  </si>
  <si>
    <t>Сетка полипропилен, одноразовый, 30х30</t>
  </si>
  <si>
    <t>Сетка полипропилен, одноразовый, 15х15</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</si>
  <si>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</si>
  <si>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</si>
  <si>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</si>
  <si>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</si>
  <si>
    <t>ТОО "Аминамед"</t>
  </si>
  <si>
    <t>ТОО "Korgau-Group" (Коргау-Групп)</t>
  </si>
  <si>
    <t>ТОО "Медицинские газовые системы"</t>
  </si>
  <si>
    <t>ТОО "ADAL MEDICA KAZAKHSTAN"</t>
  </si>
  <si>
    <t>не соответствует п.97 Правил № 375</t>
  </si>
  <si>
    <t>Руководитель ОГЗ и ЮС</t>
  </si>
  <si>
    <t>Иманғали Д.Қ.</t>
  </si>
  <si>
    <t xml:space="preserve">Специалист по государственным закупкам </t>
  </si>
  <si>
    <t>Корженко О.О.</t>
  </si>
  <si>
    <t>Юрисконсульт</t>
  </si>
  <si>
    <t>Пан А.Б.</t>
  </si>
  <si>
    <t>ТОО "Medical Active Group" Цена</t>
  </si>
  <si>
    <t>ТОО "Medical Active Group" Сумма</t>
  </si>
  <si>
    <t>ТОО "MEDICAL MARKETING GROUP KZ (МЕДИКАЛ МАРКЕТИНГ ГРУПП КЗ)" Цена</t>
  </si>
  <si>
    <t>ТОО "MEDICAL MARKETING GROUP KZ (МЕДИКАЛ МАРКЕТИНГ ГРУПП КЗ)" Сумма</t>
  </si>
  <si>
    <t>ТОО "Центр Медицинской Техники" Цена</t>
  </si>
  <si>
    <t>ТОО "Центр Медицинской Техники" Сумма</t>
  </si>
  <si>
    <t>к протоколу 38 от 08.04.2022г.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</si>
</sst>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sz val="9"/>
      <color rgb="FFFF0000"/>
      <name val="Times New Roman"/>
      <family val="1"/>
      <charset val="204"/>
    </font>
  </fonts>
  <fills count="3">
    <fill>
      <patternFill patternType="none"/>
    </fill>
    <fill>
      <patternFill patternType="gray125"/>
    </fill>
    <fill>
      <patternFill patternType="solid">
        <fgColor rgb="FF92D05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60">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43" fontId="8" fillId="0" borderId="2" xfId="22" applyFont="1" applyBorder="1" applyAlignment="1">
      <alignment horizontal="center" vertical="center" wrapText="1"/>
    </xf>
    <xf numFmtId="43" fontId="7" fillId="0" borderId="0" xfId="22" applyFont="1" applyFill="1" applyBorder="1" applyAlignment="1">
      <alignment horizontal="right" vertical="top" wrapText="1"/>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0" fontId="8" fillId="0" borderId="6" xfId="5" applyFont="1" applyFill="1" applyBorder="1" applyAlignment="1">
      <alignment horizontal="center" vertical="top" wrapText="1"/>
    </xf>
    <xf numFmtId="43" fontId="8" fillId="0" borderId="6" xfId="22" applyFont="1" applyFill="1" applyBorder="1" applyAlignment="1">
      <alignment horizontal="right" vertical="top" wrapText="1"/>
    </xf>
    <xf numFmtId="0" fontId="7" fillId="0" borderId="2" xfId="0" applyFont="1" applyFill="1" applyBorder="1" applyAlignment="1">
      <alignment horizontal="center" vertical="center"/>
    </xf>
    <xf numFmtId="43" fontId="7" fillId="0" borderId="2" xfId="19" applyFont="1" applyFill="1" applyBorder="1" applyAlignment="1">
      <alignment horizontal="right" vertical="center" wrapText="1"/>
    </xf>
    <xf numFmtId="0" fontId="7" fillId="0" borderId="6" xfId="0" applyFont="1" applyFill="1" applyBorder="1" applyAlignment="1">
      <alignment vertical="top"/>
    </xf>
    <xf numFmtId="43" fontId="10"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0" fontId="7" fillId="0" borderId="2" xfId="0" applyFont="1" applyFill="1" applyBorder="1" applyAlignment="1">
      <alignment horizontal="left" vertical="top" wrapText="1"/>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43" fontId="7" fillId="0" borderId="2" xfId="19" applyFont="1" applyFill="1" applyBorder="1" applyAlignment="1" applyProtection="1">
      <alignment horizontal="right" vertical="center" wrapText="1" shrinkToFit="1"/>
    </xf>
    <xf numFmtId="0" fontId="7" fillId="0" borderId="0" xfId="1" applyFont="1" applyAlignment="1">
      <alignment vertical="top"/>
    </xf>
    <xf numFmtId="43" fontId="7" fillId="0" borderId="0" xfId="22" applyFont="1" applyAlignment="1">
      <alignment horizontal="right" vertical="top"/>
    </xf>
    <xf numFmtId="0" fontId="7" fillId="0" borderId="0" xfId="1" applyFont="1" applyFill="1" applyAlignment="1">
      <alignment vertical="top"/>
    </xf>
    <xf numFmtId="0" fontId="7" fillId="0" borderId="2" xfId="5" applyFont="1" applyFill="1" applyBorder="1" applyAlignment="1">
      <alignment horizontal="left" vertical="top" wrapText="1"/>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6"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2" xfId="2" applyFont="1" applyFill="1" applyBorder="1" applyAlignment="1">
      <alignment vertical="top" wrapText="1"/>
    </xf>
    <xf numFmtId="0" fontId="7" fillId="0" borderId="7" xfId="1" applyFont="1" applyBorder="1" applyAlignment="1">
      <alignment horizontal="left" vertical="center" wrapText="1"/>
    </xf>
    <xf numFmtId="0" fontId="7" fillId="0" borderId="7" xfId="1" applyFont="1" applyBorder="1" applyAlignment="1">
      <alignment horizontal="left" vertical="top" wrapText="1"/>
    </xf>
    <xf numFmtId="0" fontId="7" fillId="0" borderId="7" xfId="0" applyFont="1" applyFill="1" applyBorder="1" applyAlignment="1">
      <alignment horizontal="center" vertical="center"/>
    </xf>
    <xf numFmtId="0" fontId="7" fillId="0" borderId="7" xfId="1" applyFont="1" applyBorder="1" applyAlignment="1">
      <alignment horizontal="center" vertical="center"/>
    </xf>
    <xf numFmtId="43" fontId="7" fillId="0" borderId="7" xfId="22" applyFont="1" applyBorder="1" applyAlignment="1">
      <alignment horizontal="right" vertical="center" wrapText="1"/>
    </xf>
    <xf numFmtId="43" fontId="10" fillId="0" borderId="7" xfId="22" applyFont="1" applyFill="1" applyBorder="1" applyAlignment="1">
      <alignment horizontal="right" vertical="center" wrapText="1"/>
    </xf>
    <xf numFmtId="0" fontId="7" fillId="0" borderId="2" xfId="1" applyFont="1" applyBorder="1" applyAlignment="1">
      <alignment vertical="top"/>
    </xf>
    <xf numFmtId="43" fontId="7" fillId="0" borderId="2" xfId="22" applyFont="1" applyFill="1" applyBorder="1" applyAlignment="1">
      <alignment horizontal="center" vertical="center" wrapText="1"/>
    </xf>
    <xf numFmtId="0" fontId="7" fillId="0" borderId="0" xfId="1" applyFont="1"/>
    <xf numFmtId="43" fontId="7" fillId="0" borderId="0" xfId="22" applyFont="1" applyAlignment="1">
      <alignment horizontal="right"/>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8" fillId="0" borderId="5" xfId="1" applyFont="1" applyBorder="1" applyAlignment="1">
      <alignment horizontal="center" vertical="top" wrapText="1"/>
    </xf>
    <xf numFmtId="43" fontId="7" fillId="2" borderId="2" xfId="22" applyFont="1" applyFill="1" applyBorder="1" applyAlignment="1">
      <alignment horizontal="right" vertical="center" wrapText="1"/>
    </xf>
    <xf numFmtId="0" fontId="7" fillId="0" borderId="2" xfId="1" applyFont="1" applyFill="1" applyBorder="1" applyAlignment="1">
      <alignment vertical="top"/>
    </xf>
    <xf numFmtId="43" fontId="7" fillId="2" borderId="2" xfId="1" applyNumberFormat="1" applyFont="1" applyFill="1" applyBorder="1" applyAlignment="1">
      <alignment horizontal="right" vertical="center" wrapText="1"/>
    </xf>
    <xf numFmtId="43" fontId="7" fillId="2" borderId="2" xfId="1" applyNumberFormat="1" applyFont="1" applyFill="1" applyBorder="1" applyAlignment="1">
      <alignment vertical="top"/>
    </xf>
    <xf numFmtId="43" fontId="8" fillId="0" borderId="2" xfId="1" applyNumberFormat="1" applyFont="1" applyBorder="1" applyAlignment="1">
      <alignment horizontal="right" vertical="top" wrapText="1"/>
    </xf>
    <xf numFmtId="43" fontId="8" fillId="0" borderId="2" xfId="22" applyFont="1" applyBorder="1" applyAlignment="1">
      <alignment horizontal="right" vertical="top"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zmedial-market.kz/p5603751-pintset-anatomicheskij-obsche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tabSelected="1" view="pageBreakPreview" zoomScale="70" zoomScaleSheetLayoutView="70" workbookViewId="0">
      <selection activeCell="C2" sqref="C2"/>
    </sheetView>
  </sheetViews>
  <sheetFormatPr defaultColWidth="8.85546875" defaultRowHeight="12" x14ac:dyDescent="0.25"/>
  <cols>
    <col min="1" max="1" width="6.42578125" style="24" customWidth="1"/>
    <col min="2" max="2" width="40.5703125" style="24" customWidth="1"/>
    <col min="3" max="3" width="49.7109375" style="24" customWidth="1"/>
    <col min="4" max="4" width="13.28515625" style="24" customWidth="1"/>
    <col min="5" max="5" width="15.42578125" style="32" customWidth="1"/>
    <col min="6" max="6" width="13.28515625" style="25" customWidth="1"/>
    <col min="7" max="7" width="17.85546875" style="24" customWidth="1"/>
    <col min="8" max="17" width="20.140625" style="24" customWidth="1"/>
    <col min="18" max="16384" width="8.85546875" style="24"/>
  </cols>
  <sheetData>
    <row r="1" spans="1:17" x14ac:dyDescent="0.25">
      <c r="E1" s="36" t="s">
        <v>0</v>
      </c>
    </row>
    <row r="2" spans="1:17" x14ac:dyDescent="0.25">
      <c r="E2" s="36" t="s">
        <v>81</v>
      </c>
    </row>
    <row r="4" spans="1:17" ht="15.75" customHeight="1" x14ac:dyDescent="0.25">
      <c r="A4" s="50" t="s">
        <v>1</v>
      </c>
      <c r="B4" s="50"/>
      <c r="C4" s="50"/>
      <c r="D4" s="50"/>
      <c r="E4" s="50"/>
      <c r="F4" s="50"/>
      <c r="G4" s="50"/>
    </row>
    <row r="5" spans="1:17" ht="66" customHeight="1" x14ac:dyDescent="0.25">
      <c r="A5" s="1" t="s">
        <v>2</v>
      </c>
      <c r="B5" s="1" t="s">
        <v>3</v>
      </c>
      <c r="C5" s="1" t="s">
        <v>9</v>
      </c>
      <c r="D5" s="1" t="s">
        <v>4</v>
      </c>
      <c r="E5" s="33" t="s">
        <v>5</v>
      </c>
      <c r="F5" s="6" t="s">
        <v>6</v>
      </c>
      <c r="G5" s="1" t="s">
        <v>7</v>
      </c>
      <c r="H5" s="33" t="s">
        <v>64</v>
      </c>
      <c r="I5" s="1" t="s">
        <v>65</v>
      </c>
      <c r="J5" s="1" t="s">
        <v>75</v>
      </c>
      <c r="K5" s="1" t="s">
        <v>76</v>
      </c>
      <c r="L5" s="1" t="s">
        <v>66</v>
      </c>
      <c r="M5" s="1" t="s">
        <v>67</v>
      </c>
      <c r="N5" s="1" t="s">
        <v>77</v>
      </c>
      <c r="O5" s="1" t="s">
        <v>78</v>
      </c>
      <c r="P5" s="1" t="s">
        <v>79</v>
      </c>
      <c r="Q5" s="1" t="s">
        <v>80</v>
      </c>
    </row>
    <row r="6" spans="1:17" ht="12.75" customHeight="1" x14ac:dyDescent="0.25">
      <c r="A6" s="51" t="s">
        <v>11</v>
      </c>
      <c r="B6" s="52"/>
      <c r="C6" s="52"/>
      <c r="D6" s="52"/>
      <c r="E6" s="52"/>
      <c r="F6" s="52"/>
      <c r="G6" s="53"/>
      <c r="H6" s="44"/>
      <c r="I6" s="44"/>
      <c r="J6" s="44"/>
      <c r="K6" s="44"/>
      <c r="L6" s="44"/>
      <c r="M6" s="44"/>
      <c r="N6" s="44"/>
      <c r="O6" s="44"/>
      <c r="P6" s="44"/>
      <c r="Q6" s="44"/>
    </row>
    <row r="7" spans="1:17" s="26" customFormat="1" ht="85.5" customHeight="1" x14ac:dyDescent="0.25">
      <c r="A7" s="19">
        <v>1</v>
      </c>
      <c r="B7" s="11" t="s">
        <v>48</v>
      </c>
      <c r="C7" s="11" t="s">
        <v>53</v>
      </c>
      <c r="D7" s="12" t="s">
        <v>12</v>
      </c>
      <c r="E7" s="15">
        <v>72</v>
      </c>
      <c r="F7" s="9">
        <v>3500</v>
      </c>
      <c r="G7" s="18">
        <f t="shared" ref="G7:G26" si="0">E7*F7</f>
        <v>252000</v>
      </c>
      <c r="H7" s="9"/>
      <c r="I7" s="9"/>
      <c r="J7" s="9"/>
      <c r="K7" s="9"/>
      <c r="L7" s="9"/>
      <c r="M7" s="9"/>
      <c r="N7" s="9"/>
      <c r="O7" s="9"/>
      <c r="P7" s="9"/>
      <c r="Q7" s="55"/>
    </row>
    <row r="8" spans="1:17" s="26" customFormat="1" ht="24" customHeight="1" x14ac:dyDescent="0.25">
      <c r="A8" s="19">
        <v>2</v>
      </c>
      <c r="B8" s="21" t="s">
        <v>41</v>
      </c>
      <c r="C8" s="21" t="s">
        <v>41</v>
      </c>
      <c r="D8" s="10" t="s">
        <v>12</v>
      </c>
      <c r="E8" s="22">
        <v>20</v>
      </c>
      <c r="F8" s="16">
        <v>2500</v>
      </c>
      <c r="G8" s="9">
        <f t="shared" si="0"/>
        <v>50000</v>
      </c>
      <c r="H8" s="9"/>
      <c r="I8" s="9"/>
      <c r="J8" s="9"/>
      <c r="K8" s="9"/>
      <c r="L8" s="9"/>
      <c r="M8" s="9"/>
      <c r="N8" s="9"/>
      <c r="O8" s="9"/>
      <c r="P8" s="54">
        <v>2500</v>
      </c>
      <c r="Q8" s="56">
        <f>E8*P8</f>
        <v>50000</v>
      </c>
    </row>
    <row r="9" spans="1:17" s="26" customFormat="1" ht="46.5" customHeight="1" x14ac:dyDescent="0.25">
      <c r="A9" s="19">
        <v>3</v>
      </c>
      <c r="B9" s="20" t="s">
        <v>49</v>
      </c>
      <c r="C9" s="21" t="s">
        <v>50</v>
      </c>
      <c r="D9" s="10" t="s">
        <v>12</v>
      </c>
      <c r="E9" s="22">
        <v>20</v>
      </c>
      <c r="F9" s="16">
        <v>2700</v>
      </c>
      <c r="G9" s="18">
        <f t="shared" si="0"/>
        <v>54000</v>
      </c>
      <c r="H9" s="9"/>
      <c r="I9" s="9"/>
      <c r="J9" s="9"/>
      <c r="K9" s="9"/>
      <c r="L9" s="9"/>
      <c r="M9" s="9"/>
      <c r="N9" s="9"/>
      <c r="O9" s="9"/>
      <c r="P9" s="54">
        <v>2700</v>
      </c>
      <c r="Q9" s="56">
        <f t="shared" ref="Q9:Q10" si="1">E9*P9</f>
        <v>54000</v>
      </c>
    </row>
    <row r="10" spans="1:17" s="26" customFormat="1" ht="84" customHeight="1" x14ac:dyDescent="0.25">
      <c r="A10" s="19">
        <v>4</v>
      </c>
      <c r="B10" s="20" t="s">
        <v>37</v>
      </c>
      <c r="C10" s="21" t="s">
        <v>51</v>
      </c>
      <c r="D10" s="10" t="s">
        <v>12</v>
      </c>
      <c r="E10" s="22">
        <v>10</v>
      </c>
      <c r="F10" s="16">
        <v>4100</v>
      </c>
      <c r="G10" s="18">
        <f t="shared" si="0"/>
        <v>41000</v>
      </c>
      <c r="H10" s="9"/>
      <c r="I10" s="9"/>
      <c r="J10" s="9"/>
      <c r="K10" s="9"/>
      <c r="L10" s="9"/>
      <c r="M10" s="9"/>
      <c r="N10" s="9"/>
      <c r="O10" s="9"/>
      <c r="P10" s="54">
        <v>4100</v>
      </c>
      <c r="Q10" s="56">
        <f t="shared" si="1"/>
        <v>41000</v>
      </c>
    </row>
    <row r="11" spans="1:17" s="26" customFormat="1" ht="130.5" customHeight="1" x14ac:dyDescent="0.25">
      <c r="A11" s="19">
        <v>5</v>
      </c>
      <c r="B11" s="20" t="s">
        <v>13</v>
      </c>
      <c r="C11" s="21" t="s">
        <v>38</v>
      </c>
      <c r="D11" s="10" t="s">
        <v>12</v>
      </c>
      <c r="E11" s="22">
        <v>250</v>
      </c>
      <c r="F11" s="16">
        <v>266</v>
      </c>
      <c r="G11" s="18">
        <f t="shared" si="0"/>
        <v>66500</v>
      </c>
      <c r="H11" s="9"/>
      <c r="I11" s="9"/>
      <c r="J11" s="9"/>
      <c r="K11" s="9"/>
      <c r="L11" s="9"/>
      <c r="M11" s="9"/>
      <c r="N11" s="9"/>
      <c r="O11" s="9"/>
      <c r="P11" s="9"/>
      <c r="Q11" s="55"/>
    </row>
    <row r="12" spans="1:17" s="26" customFormat="1" ht="187.5" customHeight="1" x14ac:dyDescent="0.25">
      <c r="A12" s="19">
        <v>6</v>
      </c>
      <c r="B12" s="20" t="s">
        <v>40</v>
      </c>
      <c r="C12" s="21" t="s">
        <v>39</v>
      </c>
      <c r="D12" s="10" t="s">
        <v>14</v>
      </c>
      <c r="E12" s="22">
        <v>25</v>
      </c>
      <c r="F12" s="16">
        <v>10100</v>
      </c>
      <c r="G12" s="18">
        <f t="shared" si="0"/>
        <v>252500</v>
      </c>
      <c r="H12" s="9"/>
      <c r="I12" s="9"/>
      <c r="J12" s="9"/>
      <c r="K12" s="9"/>
      <c r="L12" s="9"/>
      <c r="M12" s="9"/>
      <c r="N12" s="54">
        <v>10000</v>
      </c>
      <c r="O12" s="54">
        <f>E12*N12</f>
        <v>250000</v>
      </c>
      <c r="P12" s="9"/>
      <c r="Q12" s="55"/>
    </row>
    <row r="13" spans="1:17" s="26" customFormat="1" ht="60.75" customHeight="1" x14ac:dyDescent="0.25">
      <c r="A13" s="19">
        <v>7</v>
      </c>
      <c r="B13" s="27" t="s">
        <v>15</v>
      </c>
      <c r="C13" s="21" t="s">
        <v>16</v>
      </c>
      <c r="D13" s="10" t="s">
        <v>17</v>
      </c>
      <c r="E13" s="22">
        <v>480</v>
      </c>
      <c r="F13" s="16">
        <v>629.16000000000008</v>
      </c>
      <c r="G13" s="18">
        <f t="shared" si="0"/>
        <v>301996.80000000005</v>
      </c>
      <c r="H13" s="9"/>
      <c r="I13" s="9"/>
      <c r="J13" s="9"/>
      <c r="K13" s="9"/>
      <c r="L13" s="9"/>
      <c r="M13" s="9"/>
      <c r="N13" s="9"/>
      <c r="O13" s="9"/>
      <c r="P13" s="9"/>
      <c r="Q13" s="55"/>
    </row>
    <row r="14" spans="1:17" s="26" customFormat="1" ht="27" customHeight="1" x14ac:dyDescent="0.25">
      <c r="A14" s="19">
        <v>8</v>
      </c>
      <c r="B14" s="21" t="s">
        <v>55</v>
      </c>
      <c r="C14" s="21" t="s">
        <v>55</v>
      </c>
      <c r="D14" s="10" t="s">
        <v>18</v>
      </c>
      <c r="E14" s="22">
        <v>130</v>
      </c>
      <c r="F14" s="16">
        <v>3651.9100000000003</v>
      </c>
      <c r="G14" s="18">
        <f t="shared" si="0"/>
        <v>474748.30000000005</v>
      </c>
      <c r="H14" s="9"/>
      <c r="I14" s="9"/>
      <c r="J14" s="9"/>
      <c r="K14" s="9"/>
      <c r="L14" s="9"/>
      <c r="M14" s="9"/>
      <c r="N14" s="9"/>
      <c r="O14" s="9"/>
      <c r="P14" s="9"/>
      <c r="Q14" s="55"/>
    </row>
    <row r="15" spans="1:17" s="26" customFormat="1" ht="95.25" customHeight="1" x14ac:dyDescent="0.25">
      <c r="A15" s="19">
        <v>9</v>
      </c>
      <c r="B15" s="20" t="s">
        <v>19</v>
      </c>
      <c r="C15" s="21" t="s">
        <v>20</v>
      </c>
      <c r="D15" s="10" t="s">
        <v>14</v>
      </c>
      <c r="E15" s="22">
        <v>800</v>
      </c>
      <c r="F15" s="16">
        <v>1900</v>
      </c>
      <c r="G15" s="18">
        <f t="shared" si="0"/>
        <v>1520000</v>
      </c>
      <c r="H15" s="9"/>
      <c r="I15" s="9"/>
      <c r="J15" s="9"/>
      <c r="K15" s="9"/>
      <c r="L15" s="9"/>
      <c r="M15" s="9"/>
      <c r="N15" s="9"/>
      <c r="O15" s="9"/>
      <c r="P15" s="9"/>
      <c r="Q15" s="55"/>
    </row>
    <row r="16" spans="1:17" s="26" customFormat="1" ht="50.25" customHeight="1" x14ac:dyDescent="0.25">
      <c r="A16" s="19">
        <v>10</v>
      </c>
      <c r="B16" s="20" t="s">
        <v>21</v>
      </c>
      <c r="C16" s="21" t="s">
        <v>22</v>
      </c>
      <c r="D16" s="10" t="s">
        <v>23</v>
      </c>
      <c r="E16" s="22">
        <v>1</v>
      </c>
      <c r="F16" s="16">
        <v>12350</v>
      </c>
      <c r="G16" s="18">
        <f t="shared" si="0"/>
        <v>12350</v>
      </c>
      <c r="H16" s="9"/>
      <c r="I16" s="9"/>
      <c r="J16" s="9"/>
      <c r="K16" s="9"/>
      <c r="L16" s="9"/>
      <c r="M16" s="9"/>
      <c r="N16" s="9"/>
      <c r="O16" s="9"/>
      <c r="P16" s="9"/>
      <c r="Q16" s="55"/>
    </row>
    <row r="17" spans="1:17" s="26" customFormat="1" ht="36" customHeight="1" x14ac:dyDescent="0.25">
      <c r="A17" s="19">
        <v>11</v>
      </c>
      <c r="B17" s="20" t="s">
        <v>24</v>
      </c>
      <c r="C17" s="21" t="s">
        <v>52</v>
      </c>
      <c r="D17" s="10" t="s">
        <v>18</v>
      </c>
      <c r="E17" s="22">
        <v>10</v>
      </c>
      <c r="F17" s="23">
        <v>2790</v>
      </c>
      <c r="G17" s="18">
        <f t="shared" si="0"/>
        <v>27900</v>
      </c>
      <c r="H17" s="9"/>
      <c r="I17" s="9"/>
      <c r="J17" s="9"/>
      <c r="K17" s="9"/>
      <c r="L17" s="9"/>
      <c r="M17" s="9"/>
      <c r="N17" s="9"/>
      <c r="O17" s="9"/>
      <c r="P17" s="9"/>
      <c r="Q17" s="55"/>
    </row>
    <row r="18" spans="1:17" s="26" customFormat="1" ht="49.5" customHeight="1" x14ac:dyDescent="0.25">
      <c r="A18" s="19">
        <v>12</v>
      </c>
      <c r="B18" s="20" t="s">
        <v>56</v>
      </c>
      <c r="C18" s="21" t="s">
        <v>57</v>
      </c>
      <c r="D18" s="10" t="s">
        <v>18</v>
      </c>
      <c r="E18" s="22">
        <v>10</v>
      </c>
      <c r="F18" s="16">
        <v>3000</v>
      </c>
      <c r="G18" s="18">
        <f t="shared" si="0"/>
        <v>30000</v>
      </c>
      <c r="H18" s="9"/>
      <c r="I18" s="9"/>
      <c r="J18" s="9"/>
      <c r="K18" s="9"/>
      <c r="L18" s="9"/>
      <c r="M18" s="9"/>
      <c r="N18" s="9"/>
      <c r="O18" s="9"/>
      <c r="P18" s="54">
        <v>3000</v>
      </c>
      <c r="Q18" s="56">
        <f>E18*P18</f>
        <v>30000</v>
      </c>
    </row>
    <row r="19" spans="1:17" s="26" customFormat="1" ht="165" customHeight="1" x14ac:dyDescent="0.25">
      <c r="A19" s="19">
        <v>13</v>
      </c>
      <c r="B19" s="20" t="s">
        <v>25</v>
      </c>
      <c r="C19" s="21" t="s">
        <v>42</v>
      </c>
      <c r="D19" s="10" t="s">
        <v>12</v>
      </c>
      <c r="E19" s="22">
        <v>100</v>
      </c>
      <c r="F19" s="16">
        <v>3119</v>
      </c>
      <c r="G19" s="18">
        <f t="shared" si="0"/>
        <v>311900</v>
      </c>
      <c r="H19" s="9"/>
      <c r="I19" s="9"/>
      <c r="J19" s="9"/>
      <c r="K19" s="9"/>
      <c r="L19" s="9"/>
      <c r="M19" s="9"/>
      <c r="N19" s="9"/>
      <c r="O19" s="9"/>
      <c r="P19" s="54">
        <v>3119</v>
      </c>
      <c r="Q19" s="56">
        <f t="shared" ref="Q19:Q20" si="2">E19*P19</f>
        <v>311900</v>
      </c>
    </row>
    <row r="20" spans="1:17" s="26" customFormat="1" ht="40.5" customHeight="1" x14ac:dyDescent="0.25">
      <c r="A20" s="19">
        <v>14</v>
      </c>
      <c r="B20" s="20" t="s">
        <v>43</v>
      </c>
      <c r="C20" s="21" t="s">
        <v>26</v>
      </c>
      <c r="D20" s="10" t="s">
        <v>14</v>
      </c>
      <c r="E20" s="22">
        <v>40</v>
      </c>
      <c r="F20" s="16">
        <v>1348</v>
      </c>
      <c r="G20" s="18">
        <f t="shared" si="0"/>
        <v>53920</v>
      </c>
      <c r="H20" s="9"/>
      <c r="I20" s="9"/>
      <c r="J20" s="9"/>
      <c r="K20" s="9"/>
      <c r="L20" s="9"/>
      <c r="M20" s="9"/>
      <c r="N20" s="9"/>
      <c r="O20" s="9"/>
      <c r="P20" s="54">
        <v>1340</v>
      </c>
      <c r="Q20" s="56">
        <f t="shared" si="2"/>
        <v>53600</v>
      </c>
    </row>
    <row r="21" spans="1:17" s="26" customFormat="1" ht="35.25" customHeight="1" x14ac:dyDescent="0.25">
      <c r="A21" s="19">
        <v>15</v>
      </c>
      <c r="B21" s="20" t="s">
        <v>44</v>
      </c>
      <c r="C21" s="37" t="s">
        <v>27</v>
      </c>
      <c r="D21" s="10" t="s">
        <v>14</v>
      </c>
      <c r="E21" s="22">
        <v>10</v>
      </c>
      <c r="F21" s="16">
        <v>1558</v>
      </c>
      <c r="G21" s="18">
        <f t="shared" si="0"/>
        <v>15580</v>
      </c>
      <c r="H21" s="9"/>
      <c r="I21" s="9"/>
      <c r="J21" s="9"/>
      <c r="K21" s="9"/>
      <c r="L21" s="9"/>
      <c r="M21" s="9"/>
      <c r="N21" s="9"/>
      <c r="O21" s="9"/>
      <c r="P21" s="54">
        <v>1550</v>
      </c>
      <c r="Q21" s="56">
        <f>E21*P21</f>
        <v>15500</v>
      </c>
    </row>
    <row r="22" spans="1:17" s="26" customFormat="1" ht="200.25" customHeight="1" x14ac:dyDescent="0.25">
      <c r="A22" s="19">
        <v>16</v>
      </c>
      <c r="B22" s="20" t="s">
        <v>28</v>
      </c>
      <c r="C22" s="21" t="s">
        <v>29</v>
      </c>
      <c r="D22" s="10" t="s">
        <v>12</v>
      </c>
      <c r="E22" s="22">
        <v>700</v>
      </c>
      <c r="F22" s="16">
        <v>390</v>
      </c>
      <c r="G22" s="18">
        <f t="shared" si="0"/>
        <v>273000</v>
      </c>
      <c r="H22" s="45" t="s">
        <v>68</v>
      </c>
      <c r="I22" s="45" t="s">
        <v>68</v>
      </c>
      <c r="J22" s="54">
        <v>390</v>
      </c>
      <c r="K22" s="54">
        <f>E22*J22</f>
        <v>273000</v>
      </c>
      <c r="L22" s="9"/>
      <c r="M22" s="9">
        <v>350</v>
      </c>
      <c r="N22" s="9"/>
      <c r="O22" s="9"/>
      <c r="P22" s="9"/>
      <c r="Q22" s="55"/>
    </row>
    <row r="23" spans="1:17" s="26" customFormat="1" ht="201.75" customHeight="1" x14ac:dyDescent="0.25">
      <c r="A23" s="19">
        <v>17</v>
      </c>
      <c r="B23" s="20" t="s">
        <v>30</v>
      </c>
      <c r="C23" s="21" t="s">
        <v>29</v>
      </c>
      <c r="D23" s="10" t="s">
        <v>12</v>
      </c>
      <c r="E23" s="22">
        <v>450</v>
      </c>
      <c r="F23" s="16">
        <v>647</v>
      </c>
      <c r="G23" s="18">
        <f t="shared" si="0"/>
        <v>291150</v>
      </c>
      <c r="H23" s="45" t="s">
        <v>68</v>
      </c>
      <c r="I23" s="45" t="s">
        <v>68</v>
      </c>
      <c r="J23" s="54">
        <v>647</v>
      </c>
      <c r="K23" s="54">
        <f>E23*J23</f>
        <v>291150</v>
      </c>
      <c r="L23" s="9"/>
      <c r="M23" s="9">
        <v>480</v>
      </c>
      <c r="N23" s="9"/>
      <c r="O23" s="9"/>
      <c r="P23" s="9"/>
      <c r="Q23" s="55"/>
    </row>
    <row r="24" spans="1:17" s="26" customFormat="1" ht="35.25" customHeight="1" x14ac:dyDescent="0.25">
      <c r="A24" s="19">
        <v>18</v>
      </c>
      <c r="B24" s="20" t="s">
        <v>31</v>
      </c>
      <c r="C24" s="21" t="s">
        <v>31</v>
      </c>
      <c r="D24" s="10" t="s">
        <v>14</v>
      </c>
      <c r="E24" s="22">
        <v>7</v>
      </c>
      <c r="F24" s="16">
        <v>10240</v>
      </c>
      <c r="G24" s="18">
        <f t="shared" si="0"/>
        <v>71680</v>
      </c>
      <c r="H24" s="9"/>
      <c r="I24" s="9"/>
      <c r="J24" s="9"/>
      <c r="K24" s="9"/>
      <c r="L24" s="45" t="s">
        <v>68</v>
      </c>
      <c r="M24" s="45"/>
      <c r="N24" s="9"/>
      <c r="O24" s="9"/>
      <c r="P24" s="9"/>
      <c r="Q24" s="55"/>
    </row>
    <row r="25" spans="1:17" s="26" customFormat="1" ht="24" customHeight="1" x14ac:dyDescent="0.25">
      <c r="A25" s="19">
        <v>19</v>
      </c>
      <c r="B25" s="38" t="s">
        <v>61</v>
      </c>
      <c r="C25" s="39" t="s">
        <v>62</v>
      </c>
      <c r="D25" s="40" t="s">
        <v>12</v>
      </c>
      <c r="E25" s="41">
        <v>150</v>
      </c>
      <c r="F25" s="42">
        <v>790</v>
      </c>
      <c r="G25" s="43">
        <f t="shared" si="0"/>
        <v>118500</v>
      </c>
      <c r="H25" s="9"/>
      <c r="I25" s="9"/>
      <c r="J25" s="9"/>
      <c r="K25" s="9"/>
      <c r="L25" s="9"/>
      <c r="M25" s="9"/>
      <c r="N25" s="9"/>
      <c r="O25" s="9"/>
      <c r="P25" s="9"/>
      <c r="Q25" s="55"/>
    </row>
    <row r="26" spans="1:17" s="26" customFormat="1" ht="28.5" customHeight="1" x14ac:dyDescent="0.25">
      <c r="A26" s="19">
        <v>20</v>
      </c>
      <c r="B26" s="38" t="s">
        <v>61</v>
      </c>
      <c r="C26" s="39" t="s">
        <v>63</v>
      </c>
      <c r="D26" s="40" t="s">
        <v>12</v>
      </c>
      <c r="E26" s="41">
        <v>50</v>
      </c>
      <c r="F26" s="42">
        <v>1350</v>
      </c>
      <c r="G26" s="43">
        <f t="shared" si="0"/>
        <v>67500</v>
      </c>
      <c r="H26" s="9"/>
      <c r="I26" s="9"/>
      <c r="J26" s="9"/>
      <c r="K26" s="9"/>
      <c r="L26" s="9"/>
      <c r="M26" s="9"/>
      <c r="N26" s="9"/>
      <c r="O26" s="9"/>
      <c r="P26" s="9"/>
      <c r="Q26" s="55"/>
    </row>
    <row r="27" spans="1:17" s="26" customFormat="1" ht="17.25" customHeight="1" x14ac:dyDescent="0.25">
      <c r="A27" s="19">
        <v>21</v>
      </c>
      <c r="B27" s="21" t="s">
        <v>58</v>
      </c>
      <c r="C27" s="21" t="s">
        <v>58</v>
      </c>
      <c r="D27" s="10" t="s">
        <v>12</v>
      </c>
      <c r="E27" s="22">
        <v>5</v>
      </c>
      <c r="F27" s="16">
        <v>22277.4</v>
      </c>
      <c r="G27" s="18">
        <f>E27*F27</f>
        <v>111387</v>
      </c>
      <c r="H27" s="9"/>
      <c r="I27" s="9"/>
      <c r="J27" s="9"/>
      <c r="K27" s="9"/>
      <c r="L27" s="9"/>
      <c r="M27" s="9"/>
      <c r="N27" s="9"/>
      <c r="O27" s="9"/>
      <c r="P27" s="54">
        <v>22270</v>
      </c>
      <c r="Q27" s="57">
        <f>E27*P27</f>
        <v>111350</v>
      </c>
    </row>
    <row r="28" spans="1:17" s="26" customFormat="1" ht="17.25" customHeight="1" x14ac:dyDescent="0.25">
      <c r="A28" s="19">
        <v>22</v>
      </c>
      <c r="B28" s="21" t="s">
        <v>59</v>
      </c>
      <c r="C28" s="21" t="s">
        <v>59</v>
      </c>
      <c r="D28" s="10" t="s">
        <v>12</v>
      </c>
      <c r="E28" s="22">
        <v>5</v>
      </c>
      <c r="F28" s="16">
        <v>13425</v>
      </c>
      <c r="G28" s="18">
        <f t="shared" ref="G28:G35" si="3">E28*F28</f>
        <v>67125</v>
      </c>
      <c r="H28" s="9"/>
      <c r="I28" s="9"/>
      <c r="J28" s="9"/>
      <c r="K28" s="9"/>
      <c r="L28" s="9"/>
      <c r="M28" s="9"/>
      <c r="N28" s="9"/>
      <c r="O28" s="9"/>
      <c r="P28" s="54">
        <v>13400</v>
      </c>
      <c r="Q28" s="57">
        <f>E28*P28</f>
        <v>67000</v>
      </c>
    </row>
    <row r="29" spans="1:17" s="26" customFormat="1" ht="28.5" customHeight="1" x14ac:dyDescent="0.25">
      <c r="A29" s="19">
        <v>23</v>
      </c>
      <c r="B29" s="21" t="s">
        <v>54</v>
      </c>
      <c r="C29" s="21" t="s">
        <v>54</v>
      </c>
      <c r="D29" s="10" t="s">
        <v>14</v>
      </c>
      <c r="E29" s="22">
        <f>500+100+300</f>
        <v>900</v>
      </c>
      <c r="F29" s="16">
        <v>765.05000000000007</v>
      </c>
      <c r="G29" s="18">
        <f t="shared" si="3"/>
        <v>688545.00000000012</v>
      </c>
      <c r="H29" s="9"/>
      <c r="I29" s="9"/>
      <c r="J29" s="9"/>
      <c r="K29" s="9"/>
      <c r="L29" s="9"/>
      <c r="M29" s="9"/>
      <c r="N29" s="9"/>
      <c r="O29" s="9"/>
      <c r="P29" s="9"/>
      <c r="Q29" s="55"/>
    </row>
    <row r="30" spans="1:17" s="26" customFormat="1" ht="17.25" customHeight="1" x14ac:dyDescent="0.25">
      <c r="A30" s="19">
        <v>24</v>
      </c>
      <c r="B30" s="20" t="s">
        <v>32</v>
      </c>
      <c r="C30" s="20" t="s">
        <v>32</v>
      </c>
      <c r="D30" s="10" t="s">
        <v>14</v>
      </c>
      <c r="E30" s="22">
        <v>20</v>
      </c>
      <c r="F30" s="16">
        <v>145</v>
      </c>
      <c r="G30" s="18">
        <f t="shared" si="3"/>
        <v>2900</v>
      </c>
      <c r="H30" s="9"/>
      <c r="I30" s="9"/>
      <c r="J30" s="9"/>
      <c r="K30" s="9"/>
      <c r="L30" s="9"/>
      <c r="M30" s="9"/>
      <c r="N30" s="9"/>
      <c r="O30" s="9"/>
      <c r="P30" s="9"/>
      <c r="Q30" s="55"/>
    </row>
    <row r="31" spans="1:17" s="26" customFormat="1" ht="47.25" customHeight="1" x14ac:dyDescent="0.25">
      <c r="A31" s="19">
        <v>25</v>
      </c>
      <c r="B31" s="20" t="s">
        <v>33</v>
      </c>
      <c r="C31" s="21" t="s">
        <v>60</v>
      </c>
      <c r="D31" s="10" t="s">
        <v>12</v>
      </c>
      <c r="E31" s="22">
        <v>12</v>
      </c>
      <c r="F31" s="16">
        <v>341</v>
      </c>
      <c r="G31" s="18">
        <f t="shared" si="3"/>
        <v>4092</v>
      </c>
      <c r="H31" s="9"/>
      <c r="I31" s="9"/>
      <c r="J31" s="9"/>
      <c r="K31" s="9"/>
      <c r="L31" s="9"/>
      <c r="M31" s="9"/>
      <c r="N31" s="9"/>
      <c r="O31" s="9"/>
      <c r="P31" s="9"/>
      <c r="Q31" s="55"/>
    </row>
    <row r="32" spans="1:17" s="26" customFormat="1" ht="24" customHeight="1" x14ac:dyDescent="0.25">
      <c r="A32" s="19">
        <v>26</v>
      </c>
      <c r="B32" s="20" t="s">
        <v>46</v>
      </c>
      <c r="C32" s="20" t="s">
        <v>46</v>
      </c>
      <c r="D32" s="10" t="s">
        <v>12</v>
      </c>
      <c r="E32" s="22">
        <v>10</v>
      </c>
      <c r="F32" s="16">
        <v>18100</v>
      </c>
      <c r="G32" s="18">
        <f t="shared" si="3"/>
        <v>181000</v>
      </c>
      <c r="H32" s="9"/>
      <c r="I32" s="9"/>
      <c r="J32" s="9"/>
      <c r="K32" s="9"/>
      <c r="L32" s="9"/>
      <c r="M32" s="9"/>
      <c r="N32" s="9"/>
      <c r="O32" s="9"/>
      <c r="P32" s="54">
        <v>18100</v>
      </c>
      <c r="Q32" s="56">
        <f>E32*P32</f>
        <v>181000</v>
      </c>
    </row>
    <row r="33" spans="1:17" s="26" customFormat="1" ht="30.75" customHeight="1" x14ac:dyDescent="0.25">
      <c r="A33" s="19">
        <v>27</v>
      </c>
      <c r="B33" s="20" t="s">
        <v>45</v>
      </c>
      <c r="C33" s="20" t="s">
        <v>45</v>
      </c>
      <c r="D33" s="10" t="s">
        <v>12</v>
      </c>
      <c r="E33" s="22">
        <v>6</v>
      </c>
      <c r="F33" s="16">
        <v>8900</v>
      </c>
      <c r="G33" s="18">
        <f t="shared" si="3"/>
        <v>53400</v>
      </c>
      <c r="H33" s="9"/>
      <c r="I33" s="9"/>
      <c r="J33" s="9"/>
      <c r="K33" s="9"/>
      <c r="L33" s="9"/>
      <c r="M33" s="9"/>
      <c r="N33" s="9"/>
      <c r="O33" s="9"/>
      <c r="P33" s="54">
        <v>8900</v>
      </c>
      <c r="Q33" s="56">
        <f t="shared" ref="Q33:Q34" si="4">E33*P33</f>
        <v>53400</v>
      </c>
    </row>
    <row r="34" spans="1:17" s="26" customFormat="1" ht="25.5" customHeight="1" x14ac:dyDescent="0.25">
      <c r="A34" s="19">
        <v>28</v>
      </c>
      <c r="B34" s="20" t="s">
        <v>47</v>
      </c>
      <c r="C34" s="20" t="s">
        <v>47</v>
      </c>
      <c r="D34" s="10" t="s">
        <v>12</v>
      </c>
      <c r="E34" s="22">
        <v>5</v>
      </c>
      <c r="F34" s="16">
        <v>9340</v>
      </c>
      <c r="G34" s="18">
        <f t="shared" si="3"/>
        <v>46700</v>
      </c>
      <c r="H34" s="9"/>
      <c r="I34" s="9"/>
      <c r="J34" s="9"/>
      <c r="K34" s="9"/>
      <c r="L34" s="9"/>
      <c r="M34" s="9"/>
      <c r="N34" s="9"/>
      <c r="O34" s="9"/>
      <c r="P34" s="54">
        <v>9340</v>
      </c>
      <c r="Q34" s="56">
        <f t="shared" si="4"/>
        <v>46700</v>
      </c>
    </row>
    <row r="35" spans="1:17" s="26" customFormat="1" ht="38.25" customHeight="1" x14ac:dyDescent="0.25">
      <c r="A35" s="19">
        <v>29</v>
      </c>
      <c r="B35" s="20" t="s">
        <v>34</v>
      </c>
      <c r="C35" s="21" t="s">
        <v>35</v>
      </c>
      <c r="D35" s="10" t="s">
        <v>36</v>
      </c>
      <c r="E35" s="22">
        <v>250</v>
      </c>
      <c r="F35" s="16">
        <f>3000*1.07</f>
        <v>3210</v>
      </c>
      <c r="G35" s="18">
        <f t="shared" si="3"/>
        <v>802500</v>
      </c>
      <c r="H35" s="9"/>
      <c r="I35" s="9"/>
      <c r="J35" s="9"/>
      <c r="K35" s="9"/>
      <c r="L35" s="9"/>
      <c r="M35" s="9"/>
      <c r="N35" s="9"/>
      <c r="O35" s="9"/>
      <c r="P35" s="9"/>
      <c r="Q35" s="55"/>
    </row>
    <row r="36" spans="1:17" s="29" customFormat="1" ht="13.5" customHeight="1" x14ac:dyDescent="0.25">
      <c r="A36" s="28"/>
      <c r="B36" s="17"/>
      <c r="C36" s="8"/>
      <c r="D36" s="13"/>
      <c r="E36" s="34"/>
      <c r="F36" s="14"/>
      <c r="G36" s="2">
        <f>SUM(G7:G35)</f>
        <v>6243874.0999999996</v>
      </c>
      <c r="H36" s="28"/>
      <c r="I36" s="28"/>
      <c r="J36" s="28"/>
      <c r="K36" s="58">
        <f>K22+K23</f>
        <v>564150</v>
      </c>
      <c r="L36" s="28"/>
      <c r="M36" s="28"/>
      <c r="N36" s="28"/>
      <c r="O36" s="58">
        <f>O12</f>
        <v>250000</v>
      </c>
      <c r="P36" s="28"/>
      <c r="Q36" s="59">
        <f>SUM(Q7:Q35)</f>
        <v>1015450</v>
      </c>
    </row>
    <row r="37" spans="1:17" ht="13.5" customHeight="1" x14ac:dyDescent="0.25">
      <c r="A37" s="30"/>
      <c r="B37" s="3"/>
      <c r="C37" s="3"/>
      <c r="D37" s="4"/>
      <c r="E37" s="35"/>
      <c r="F37" s="7"/>
      <c r="G37" s="5"/>
    </row>
    <row r="38" spans="1:17" x14ac:dyDescent="0.25">
      <c r="A38" s="49" t="s">
        <v>8</v>
      </c>
      <c r="B38" s="49"/>
      <c r="C38" s="49"/>
      <c r="D38" s="49"/>
      <c r="E38" s="49"/>
      <c r="F38" s="49"/>
      <c r="G38" s="49"/>
    </row>
    <row r="39" spans="1:17" s="31" customFormat="1" ht="36.75" customHeight="1" x14ac:dyDescent="0.25">
      <c r="A39" s="48" t="s">
        <v>10</v>
      </c>
      <c r="B39" s="48"/>
      <c r="C39" s="48"/>
      <c r="D39" s="48"/>
      <c r="E39" s="48"/>
      <c r="F39" s="48"/>
      <c r="G39" s="48"/>
    </row>
    <row r="41" spans="1:17" x14ac:dyDescent="0.2">
      <c r="A41" s="46" t="s">
        <v>69</v>
      </c>
      <c r="B41" s="46"/>
      <c r="C41" s="46"/>
      <c r="D41" s="46"/>
      <c r="E41" s="46"/>
      <c r="F41" s="47"/>
      <c r="G41" s="46" t="s">
        <v>70</v>
      </c>
    </row>
    <row r="42" spans="1:17" x14ac:dyDescent="0.2">
      <c r="A42" s="46"/>
      <c r="B42" s="46"/>
      <c r="C42" s="46"/>
      <c r="D42" s="46"/>
      <c r="E42" s="46"/>
      <c r="F42" s="47"/>
      <c r="G42" s="46"/>
    </row>
    <row r="43" spans="1:17" x14ac:dyDescent="0.2">
      <c r="A43" s="46" t="s">
        <v>71</v>
      </c>
      <c r="B43" s="46"/>
      <c r="C43" s="46"/>
      <c r="D43" s="46"/>
      <c r="E43" s="46"/>
      <c r="F43" s="47"/>
      <c r="G43" s="46" t="s">
        <v>72</v>
      </c>
    </row>
    <row r="44" spans="1:17" x14ac:dyDescent="0.2">
      <c r="A44" s="46"/>
      <c r="B44" s="46"/>
      <c r="C44" s="46"/>
      <c r="D44" s="46"/>
      <c r="E44" s="46"/>
      <c r="F44" s="47"/>
      <c r="G44" s="46"/>
    </row>
    <row r="45" spans="1:17" x14ac:dyDescent="0.2">
      <c r="A45" s="46" t="s">
        <v>73</v>
      </c>
      <c r="B45" s="46"/>
      <c r="C45" s="46"/>
      <c r="D45" s="46"/>
      <c r="E45" s="46"/>
      <c r="F45" s="47"/>
      <c r="G45" s="46" t="s">
        <v>74</v>
      </c>
    </row>
  </sheetData>
  <mergeCells count="4">
    <mergeCell ref="A39:G39"/>
    <mergeCell ref="A38:G38"/>
    <mergeCell ref="A4:G4"/>
    <mergeCell ref="A6:G6"/>
  </mergeCells>
  <hyperlinks>
    <hyperlink ref="C21" r:id="rId1" display="https://kazmedial-market.kz/p5603751-pintset-anatomicheskij-obschego.html"/>
  </hyperlinks>
  <pageMargins left="0.19685039370078741" right="0.19685039370078741" top="0.19685039370078741" bottom="0.19685039370078741" header="0.31496062992125984" footer="0.31496062992125984"/>
  <pageSetup paperSize="9" scale="4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2022-04-01T03:58:22Z</cp:lastPrinted>
  <dcterms:created xsi:type="dcterms:W3CDTF">2019-03-11T10:08:28Z</dcterms:created>
  <dcterms:modified xsi:type="dcterms:W3CDTF">2022-04-08T10:33:29Z</dcterms:modified>
</cp:coreProperties>
</file>