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леся\Desktop\ЛС и ИМН\2022\Протокола 2022г\"/>
    </mc:Choice>
  </mc:AlternateContent>
  <bookViews>
    <workbookView xWindow="0" yWindow="0" windowWidth="20490" windowHeight="762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МИ!$A$1:$X$32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X22" i="1" l="1"/>
  <c r="U22" i="1"/>
  <c r="Q22" i="1"/>
  <c r="O22" i="1"/>
  <c r="M22" i="1"/>
  <c r="K22" i="1"/>
  <c r="I22" i="1"/>
  <c r="X21" i="1" l="1"/>
  <c r="X15" i="1"/>
  <c r="K13" i="1"/>
  <c r="Q20" i="1" l="1"/>
  <c r="Q19" i="1"/>
  <c r="O17" i="1"/>
  <c r="O16" i="1"/>
  <c r="I14" i="1"/>
  <c r="M9" i="1"/>
  <c r="U7" i="1"/>
  <c r="G22" i="1" l="1"/>
  <c r="G18" i="1"/>
  <c r="G8" i="1"/>
  <c r="G11" i="1"/>
  <c r="G12" i="1"/>
  <c r="G7" i="1" l="1"/>
  <c r="G6" i="1" s="1"/>
  <c r="G10" i="1" l="1"/>
  <c r="G13" i="1"/>
  <c r="G14" i="1"/>
  <c r="G15" i="1"/>
  <c r="G16" i="1"/>
  <c r="G17" i="1"/>
  <c r="G9" i="1"/>
  <c r="G20" i="1" l="1"/>
  <c r="G21" i="1"/>
  <c r="G19" i="1"/>
</calcChain>
</file>

<file path=xl/sharedStrings.xml><?xml version="1.0" encoding="utf-8"?>
<sst xmlns="http://schemas.openxmlformats.org/spreadsheetml/2006/main" count="78" uniqueCount="66">
  <si>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</si>
  <si>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</si>
  <si>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</si>
  <si>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</si>
  <si>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</si>
  <si>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</si>
  <si>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</si>
  <si>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</si>
  <si>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</si>
  <si>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</si>
  <si>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</si>
  <si>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</si>
  <si>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t>
  </si>
  <si>
    <t>штук</t>
  </si>
  <si>
    <t>штука</t>
  </si>
  <si>
    <t xml:space="preserve">Дыхательный контур 2,0м </t>
  </si>
  <si>
    <t>Наборы для пункции плевральной полости 13/2,5мм                                                       1. Шприц Полипропилен Луер-Лок; 60мл                                                                            2. Дренажный мешок объемом 2000мл  с клапаном для удаления воздуха и клапаном для опрожнения.                                                                                                      3. Игла Вереша-13см*2,5мм нержавеющая сталь, тупой наконечник раздвигается во время проникновение.                                                                                                          4. Удлинительная линия Луер Лок ПВХ 20см с трехходовой кран для переключения потока.</t>
  </si>
  <si>
    <t>Нить хирургический капрон, нерассасывающая №4, 20метр, стерильный</t>
  </si>
  <si>
    <t>Нить хирургический капрон, нерассасывающая №5, 20метр, стерильный</t>
  </si>
  <si>
    <t>Набор для плеврального и грудного дренажа</t>
  </si>
  <si>
    <t>Повязка раневая стерильная адгезивная на нетканой основе с вискозной подушечкой.</t>
  </si>
  <si>
    <t>Повязка размером 9см*5см (для катетеров) стерильная адгезивная на нетканой основе с вискозной подушечкой. Применяется для защиты ран от проникновения патогенной микрофлоры из окружающей среды, а так же фиксации, игл,катетров, трубок, зондов и других медицинских устроиств. Состав: Нетканая ткань, силиконизированная защитная пленка, вискозная подушечка. Комбинрованное изделие представляет собой фиксирующую перфорированную часть на нетканом полотне прямоугольной формы с липким клеевым слоем, с абсорбирующей  подушечкой и защитным слоем из бумаги силиконизированной или андиадгезионной. В качестве липкого слоя использован акриловый клей содержащий оксид-цинка. Гиппоаллергенная, воздухопроницаемая, эластичная, с надежной фиксацией. Для одноразового использования. Повязка впитывает экссудат и предотвращает распространение бактерий.Смена повязки в течение 24-48 часов в зависимости от состояния раны. Внешний вид: повязка должна быть чистой и не протекать: внутренняя часть не должна терять липкость.</t>
  </si>
  <si>
    <t>Тонометр автомат на плечо с адаптером</t>
  </si>
  <si>
    <t>Тонометр механический со стетоскопом</t>
  </si>
  <si>
    <r>
      <t>Прибор для измерения артериального давления</t>
    </r>
    <r>
      <rPr>
        <sz val="9"/>
        <rFont val="Times New Roman"/>
        <family val="1"/>
        <charset val="204"/>
      </rPr>
      <t>, состоит из надувной манжеты, которая обертывается вокруг руки, резиновой груши для нагнетания воздуха в манжету и ртутного манометра.  
1. Диапазон измерений 0-300мм рт ст                                                                                     2. Погрешность измерений: 3мм рт ст в диапазоне 20-280мм рт ст                                  3. Вес 600г                                                                                                                                      4. Условия эксплуатации: от +10 до +40 градусов Цельсия, влажность менее 85%      
5. Условия хранения: от -20 до +60 градусов Цельсия, влажность менее 85%              
6. Размер: не более 235*120*85мм в чехле</t>
    </r>
  </si>
  <si>
    <r>
      <t>Дыхательный контур для взрослых, универсальный, реверсивный, базовый. Предназначен для соединения аппаратов НДА и ИВЛ с пациентом. Конфигурируемые шланги вдоха/ выдоха прозрачные (диаметр 22мм, длина до 2,0м) , с параллельным Y-образным соединителем 22М-22,М-22М/15F (на пациента). Угловой соединитель 22М/15F с портом  luer lock с герметизирующим</t>
    </r>
    <r>
      <rPr>
        <sz val="9"/>
        <rFont val="Times New Roman"/>
        <family val="1"/>
        <charset val="204"/>
      </rPr>
      <t xml:space="preserve"> колпачком. Соединитель закрыт защитным колпачком красного цвета. Соединители на аппарат 22F. Материал: полиэтилен. Упаковка: клинически чистая.</t>
    </r>
  </si>
  <si>
    <t>Стекла покровные  размер 24*50( в упаковке 100 штук)</t>
  </si>
  <si>
    <t>Покровные стекла, обладающие ровностью и гибкостью. Показатель преломления 1,513-1,523. Толщина 0,13-0,16мм, размер 24*50( в упаковке 100 штук)</t>
  </si>
  <si>
    <t>Реагенты</t>
  </si>
  <si>
    <t>Гематоксилин Майера 1л</t>
  </si>
  <si>
    <t xml:space="preserve">Гематоксилин Майера 1л. Краситель для микроскопических препаратов. Обеспечивает визуализацию ядер клеток в срезах(парафиновых, криостатных, вибротомных, изготовленных на Замораживающем микротоме) и цитологических препаратах. Реагент не содержит этонола и метонола. </t>
  </si>
  <si>
    <t>флакон</t>
  </si>
  <si>
    <t>Синтетическая монтирующая среда для приготовления гистологических и цитологических препаратов для окрашивания Гематоксилина Майера (во флаконе по 500мл)</t>
  </si>
  <si>
    <t>Эозин 1% водный раствор, 1000мл</t>
  </si>
  <si>
    <t xml:space="preserve">Эозин 1% водный раствор, 1000мл. 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t>
  </si>
  <si>
    <t>Лекарственные препараты, изготовленных в аптеках</t>
  </si>
  <si>
    <t>упаковка</t>
  </si>
  <si>
    <t>Перекись водорода, раствор для наружного применения 33% - 1л</t>
  </si>
  <si>
    <r>
      <t>Рециркулятор воздуха бактерицидный</t>
    </r>
    <r>
      <rPr>
        <sz val="9"/>
        <color rgb="FFFF0000"/>
        <rFont val="Times New Roman"/>
        <family val="1"/>
        <charset val="204"/>
      </rPr>
      <t xml:space="preserve"> </t>
    </r>
    <r>
      <rPr>
        <sz val="9"/>
        <rFont val="Times New Roman"/>
        <family val="1"/>
        <charset val="204"/>
      </rPr>
      <t xml:space="preserve">с модулем управления
</t>
    </r>
  </si>
  <si>
    <t xml:space="preserve">Облучатель  – рециркулятор с модулем управления. Режим работы: постоянно в присутствии людей до 24 часов в сутки 7 дней в неделю. Облучатель – рециркулятор может использоваться для помещений первой категории: операционные, палаты противотуберкулезных помещений, палаты для недоношенных детей, стерильные зоны ЦСО, ожоговые и т.д.  Объем воздуха, дезинфицируемого облучателем, составляет: для 1 категории (99,9%) – 45 м3 ,  для 2 категории (99%) – 65 м3,  для 3 категории (95%) – 100 м3,  для 4 категории (90%) – 130 м3,  для 5 категории (85%) – 160 м3 по S.Aureus соответственно.  Источник излучения: 2 (две) уф - лампы мощностью 15 Вт ресурсом 10800 часов.  Суммарный бактерицидный поток не менее 10,2 Вт. Уровень шума не более 35 дБ.  На передней панели расположен многофункциональный модуль управления, который отображает актуальную температуру, влажность воздуха в помещении, текущее время, количество времени наработки ламп; имеет два автоматических и один настраиваемый режимы работы. Возможные режимы работы:  автоматические: «постоянно в присутствии людей» и «подготовка помещения за 1 (один) час», настраиваемый режим «любой необходимый промежуток времени».  Совместимость с передвижной платформой.  Габаритные размеры и вес (Ш/Г/В) 170*120*740 мм, 3,7 кг. Гарантийный срок эксплуатации  не менее 12 месяцев. Технический паспорт на казахском и русском языке.  </t>
  </si>
  <si>
    <t>Цифровой прибор. Метод измерения-Осциллометрический. Пределы измерений 20-280мм рт.ст. (давление). 40-200уд/мин (частота пульса). Погрешность измерений: Давление +-3мм рт ст, Пульс+-5%. Способ накачивания манжеты-автоматический. Способ выпуска воздуха из манжеты-автоматический. Громкость звукового сигнала дБ. не более -40. Источник питания-4 элемента питания типа АА, 6В, адаптер сетевой входит в комплект. Размер прибора мм +-10%- 130*96*68. Масса без эл питания. г., +-10%-245. Размеры манжета стандартной (22-32см) см +-10%- 13,8*50,8. Масса манжеты стандартной (22-32см) г.+-10%-115. Окружность руки см 22-32. Размеры манжеты стандартной (23-37см). см +-10%-15,1*54,5. Масса манжеты стандартной (23-37см)  г. +-10%-145. Окружность руки см 23-37. Длина трубки соединительной. мм. не более-500. Размеры коннектора мм. +-10%-34*24*10. Размеры чехла для хранения (можетвходить в комплект). мм. +-10% -200*300. Масса чехла для хранения. г.+-10%-14. Условия эксплуатации: температура от +10°C до +40°C, влажность не более 85%, давление от 70 кПа до 106 кПа. Условия хранения: температура от -20°C до +60°C, влажность не более 95%, давление от 70кПа до 106кПа.</t>
  </si>
  <si>
    <t>Сумма закупа:</t>
  </si>
  <si>
    <t>ТОО "Новомед КЗ"</t>
  </si>
  <si>
    <t>ИП "Ақберді У.М."</t>
  </si>
  <si>
    <t>ТОО"MEDEXX"</t>
  </si>
  <si>
    <t>Руководитель ОГЗ и ЮС</t>
  </si>
  <si>
    <t>Иманғали Д.Қ.</t>
  </si>
  <si>
    <t xml:space="preserve">Специалист по государственным закупкам </t>
  </si>
  <si>
    <t>Корженко О.О.</t>
  </si>
  <si>
    <t>Юрисконсульт</t>
  </si>
  <si>
    <t>Пан А.Б.</t>
  </si>
  <si>
    <t>ТОО "ЕвроАзияФарм" Цена</t>
  </si>
  <si>
    <t>ТОО "ЕвроАзияФарм" Сумма</t>
  </si>
  <si>
    <t>ТОО "Medical Active Group" Цена</t>
  </si>
  <si>
    <t>ТОО "Medical Active Group" Сумма</t>
  </si>
  <si>
    <t>ТОО "Forte NS" Цена</t>
  </si>
  <si>
    <t>ТОО "Forte NS" Сумма</t>
  </si>
  <si>
    <t>ТОО "КазахМедИмпорт" Цена</t>
  </si>
  <si>
    <t>ТОО "КазахМедИмпорт" Сумма</t>
  </si>
  <si>
    <t>ТОО "Центр Медицинской Техники" Цена</t>
  </si>
  <si>
    <t>ТОО "Центр Медицинской Техники" Сумма</t>
  </si>
  <si>
    <t>к протоколу 40 от 08.04.2022г.</t>
  </si>
  <si>
    <t>ТОО "АЛЬЯНС-ФАРМ" Цена</t>
  </si>
  <si>
    <t>ТОО "АЛЬЯНС-ФАРМ" Сумма</t>
  </si>
  <si>
    <t>ТОО "SUNMEDICA"(САНМЕДИКА) Цена</t>
  </si>
  <si>
    <t>ТОО "SUNMEDICA"(САНМЕДИКА)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</si>
</sst>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sz val="9"/>
      <color rgb="FFFF0000"/>
      <name val="Times New Roman"/>
      <family val="1"/>
      <charset val="204"/>
    </font>
    <font>
      <b/>
      <sz val="9"/>
      <color rgb="FF00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0">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3" fontId="7" fillId="0" borderId="6" xfId="19" applyNumberFormat="1" applyFont="1" applyFill="1" applyBorder="1" applyAlignment="1">
      <alignment horizontal="center" vertical="center"/>
    </xf>
    <xf numFmtId="43" fontId="7" fillId="0" borderId="6" xfId="19" applyFont="1" applyFill="1" applyBorder="1" applyAlignment="1">
      <alignment horizontal="right" vertical="center" wrapText="1"/>
    </xf>
    <xf numFmtId="43" fontId="8" fillId="0" borderId="5" xfId="1" applyNumberFormat="1" applyFont="1" applyBorder="1" applyAlignment="1">
      <alignment horizontal="right" vertical="top" wrapText="1"/>
    </xf>
    <xf numFmtId="0" fontId="7" fillId="0" borderId="6" xfId="1" applyFont="1" applyFill="1" applyBorder="1" applyAlignment="1">
      <alignment horizontal="left" vertical="top" wrapText="1"/>
    </xf>
    <xf numFmtId="43" fontId="12" fillId="0" borderId="2" xfId="22" applyFont="1" applyFill="1" applyBorder="1" applyAlignment="1">
      <alignment horizontal="righ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wrapText="1"/>
    </xf>
    <xf numFmtId="0" fontId="7" fillId="0" borderId="2" xfId="1" applyFont="1" applyBorder="1" applyAlignment="1">
      <alignment horizontal="left" vertical="top" wrapText="1"/>
    </xf>
    <xf numFmtId="0" fontId="7" fillId="0" borderId="2" xfId="1" applyFont="1" applyBorder="1" applyAlignment="1">
      <alignment horizontal="center" vertical="center"/>
    </xf>
    <xf numFmtId="43" fontId="7" fillId="0" borderId="2" xfId="22" applyFont="1" applyBorder="1" applyAlignment="1">
      <alignment horizontal="center" vertical="center" wrapText="1"/>
    </xf>
    <xf numFmtId="43" fontId="7" fillId="0" borderId="2" xfId="22" applyFont="1" applyBorder="1" applyAlignment="1">
      <alignment horizontal="right" vertical="center" wrapText="1"/>
    </xf>
    <xf numFmtId="43" fontId="8" fillId="0" borderId="5" xfId="1" applyNumberFormat="1" applyFont="1" applyBorder="1" applyAlignment="1">
      <alignment horizontal="right" vertical="center" wrapText="1"/>
    </xf>
    <xf numFmtId="0" fontId="8" fillId="0" borderId="6" xfId="0" applyFont="1" applyFill="1" applyBorder="1" applyAlignment="1">
      <alignment vertical="top"/>
    </xf>
    <xf numFmtId="0" fontId="7" fillId="0" borderId="2" xfId="1" applyFont="1" applyBorder="1" applyAlignment="1">
      <alignment vertical="top"/>
    </xf>
    <xf numFmtId="0" fontId="7" fillId="0" borderId="2" xfId="1" applyFont="1" applyFill="1" applyBorder="1" applyAlignment="1">
      <alignment vertical="top"/>
    </xf>
    <xf numFmtId="0" fontId="7" fillId="0" borderId="0" xfId="1" applyFont="1"/>
    <xf numFmtId="43" fontId="7" fillId="0" borderId="0" xfId="22" applyFont="1" applyAlignment="1">
      <alignment horizontal="right"/>
    </xf>
    <xf numFmtId="43" fontId="7" fillId="2" borderId="2" xfId="22" applyFont="1" applyFill="1" applyBorder="1" applyAlignment="1">
      <alignment horizontal="right" vertical="center" wrapText="1"/>
    </xf>
    <xf numFmtId="43" fontId="7" fillId="2" borderId="2" xfId="1" applyNumberFormat="1" applyFont="1" applyFill="1" applyBorder="1" applyAlignment="1">
      <alignment horizontal="right" vertical="center" wrapText="1"/>
    </xf>
    <xf numFmtId="43" fontId="7" fillId="3" borderId="2" xfId="22"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2" xfId="1" applyFont="1" applyBorder="1" applyAlignment="1">
      <alignment horizontal="center"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43" fontId="8" fillId="0" borderId="2" xfId="1" applyNumberFormat="1" applyFont="1" applyBorder="1" applyAlignment="1">
      <alignment horizontal="right" vertical="top"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tabSelected="1" view="pageBreakPreview" zoomScale="60" workbookViewId="0">
      <selection activeCell="U16" sqref="U16"/>
    </sheetView>
  </sheetViews>
  <sheetFormatPr defaultColWidth="8.85546875" defaultRowHeight="12" x14ac:dyDescent="0.25"/>
  <cols>
    <col min="1" max="1" width="6.42578125" style="21" customWidth="1"/>
    <col min="2" max="2" width="34.140625" style="21" customWidth="1"/>
    <col min="3" max="3" width="49.7109375" style="21" customWidth="1"/>
    <col min="4" max="4" width="13.28515625" style="21" customWidth="1"/>
    <col min="5" max="5" width="15.42578125" style="28" customWidth="1"/>
    <col min="6" max="6" width="13.28515625" style="22" customWidth="1"/>
    <col min="7" max="7" width="17.85546875" style="21" customWidth="1"/>
    <col min="8" max="24" width="17.140625" style="21" customWidth="1"/>
    <col min="25" max="16384" width="8.85546875" style="21"/>
  </cols>
  <sheetData>
    <row r="1" spans="1:24" x14ac:dyDescent="0.25">
      <c r="E1" s="32" t="s">
        <v>0</v>
      </c>
    </row>
    <row r="2" spans="1:24" x14ac:dyDescent="0.25">
      <c r="E2" s="32" t="s">
        <v>61</v>
      </c>
    </row>
    <row r="4" spans="1:24" ht="15.75" customHeight="1" x14ac:dyDescent="0.25">
      <c r="A4" s="61" t="s">
        <v>1</v>
      </c>
      <c r="B4" s="61"/>
      <c r="C4" s="61"/>
      <c r="D4" s="61"/>
      <c r="E4" s="61"/>
      <c r="F4" s="61"/>
      <c r="G4" s="61"/>
    </row>
    <row r="5" spans="1:24" ht="40.5" customHeight="1" x14ac:dyDescent="0.25">
      <c r="A5" s="1" t="s">
        <v>2</v>
      </c>
      <c r="B5" s="1" t="s">
        <v>3</v>
      </c>
      <c r="C5" s="1" t="s">
        <v>9</v>
      </c>
      <c r="D5" s="1" t="s">
        <v>4</v>
      </c>
      <c r="E5" s="29" t="s">
        <v>5</v>
      </c>
      <c r="F5" s="6" t="s">
        <v>6</v>
      </c>
      <c r="G5" s="1" t="s">
        <v>7</v>
      </c>
      <c r="H5" s="1" t="s">
        <v>53</v>
      </c>
      <c r="I5" s="1" t="s">
        <v>54</v>
      </c>
      <c r="J5" s="1" t="s">
        <v>57</v>
      </c>
      <c r="K5" s="1" t="s">
        <v>58</v>
      </c>
      <c r="L5" s="1" t="s">
        <v>64</v>
      </c>
      <c r="M5" s="1" t="s">
        <v>65</v>
      </c>
      <c r="N5" s="1" t="s">
        <v>62</v>
      </c>
      <c r="O5" s="1" t="s">
        <v>63</v>
      </c>
      <c r="P5" s="1" t="s">
        <v>55</v>
      </c>
      <c r="Q5" s="1" t="s">
        <v>56</v>
      </c>
      <c r="R5" s="1" t="s">
        <v>42</v>
      </c>
      <c r="S5" s="1" t="s">
        <v>43</v>
      </c>
      <c r="T5" s="1" t="s">
        <v>51</v>
      </c>
      <c r="U5" s="1" t="s">
        <v>52</v>
      </c>
      <c r="V5" s="1" t="s">
        <v>44</v>
      </c>
      <c r="W5" s="1" t="s">
        <v>59</v>
      </c>
      <c r="X5" s="1" t="s">
        <v>60</v>
      </c>
    </row>
    <row r="6" spans="1:24" ht="17.25" customHeight="1" x14ac:dyDescent="0.25">
      <c r="A6" s="66" t="s">
        <v>35</v>
      </c>
      <c r="B6" s="67"/>
      <c r="C6" s="67"/>
      <c r="D6" s="67"/>
      <c r="E6" s="67"/>
      <c r="F6" s="68"/>
      <c r="G6" s="50">
        <f>G7</f>
        <v>174800</v>
      </c>
      <c r="H6" s="52"/>
      <c r="I6" s="52"/>
      <c r="J6" s="52"/>
      <c r="K6" s="52"/>
      <c r="L6" s="52"/>
      <c r="M6" s="52"/>
      <c r="N6" s="52"/>
      <c r="O6" s="52"/>
      <c r="P6" s="52"/>
      <c r="Q6" s="52"/>
      <c r="R6" s="52"/>
      <c r="S6" s="52"/>
      <c r="T6" s="52"/>
      <c r="U6" s="52"/>
      <c r="V6" s="52"/>
      <c r="W6" s="52"/>
      <c r="X6" s="52"/>
    </row>
    <row r="7" spans="1:24" ht="30" customHeight="1" x14ac:dyDescent="0.25">
      <c r="A7" s="1">
        <v>1</v>
      </c>
      <c r="B7" s="44" t="s">
        <v>37</v>
      </c>
      <c r="C7" s="46" t="s">
        <v>37</v>
      </c>
      <c r="D7" s="45" t="s">
        <v>31</v>
      </c>
      <c r="E7" s="47">
        <v>184</v>
      </c>
      <c r="F7" s="48">
        <v>950</v>
      </c>
      <c r="G7" s="49">
        <f>E7*F7</f>
        <v>174800</v>
      </c>
      <c r="H7" s="52"/>
      <c r="I7" s="52"/>
      <c r="J7" s="52"/>
      <c r="K7" s="52"/>
      <c r="L7" s="52"/>
      <c r="M7" s="52"/>
      <c r="N7" s="52"/>
      <c r="O7" s="52"/>
      <c r="P7" s="52"/>
      <c r="Q7" s="52"/>
      <c r="R7" s="52"/>
      <c r="S7" s="52"/>
      <c r="T7" s="56">
        <v>500</v>
      </c>
      <c r="U7" s="57">
        <f>E7*T7</f>
        <v>92000</v>
      </c>
      <c r="V7" s="52"/>
      <c r="W7" s="52"/>
      <c r="X7" s="52"/>
    </row>
    <row r="8" spans="1:24" ht="12.75" customHeight="1" x14ac:dyDescent="0.25">
      <c r="A8" s="65" t="s">
        <v>11</v>
      </c>
      <c r="B8" s="65"/>
      <c r="C8" s="65"/>
      <c r="D8" s="65"/>
      <c r="E8" s="65"/>
      <c r="F8" s="65"/>
      <c r="G8" s="41">
        <f>SUM(G9:G17)</f>
        <v>8404341.5</v>
      </c>
      <c r="H8" s="52"/>
      <c r="I8" s="52"/>
      <c r="J8" s="52"/>
      <c r="K8" s="52"/>
      <c r="L8" s="52"/>
      <c r="M8" s="52"/>
      <c r="N8" s="52"/>
      <c r="O8" s="52"/>
      <c r="P8" s="52"/>
      <c r="Q8" s="52"/>
      <c r="R8" s="52"/>
      <c r="S8" s="52"/>
      <c r="T8" s="52"/>
      <c r="U8" s="52"/>
      <c r="V8" s="52"/>
      <c r="W8" s="52"/>
      <c r="X8" s="52"/>
    </row>
    <row r="9" spans="1:24" s="23" customFormat="1" ht="110.25" customHeight="1" x14ac:dyDescent="0.25">
      <c r="A9" s="18">
        <v>2</v>
      </c>
      <c r="B9" s="33" t="s">
        <v>15</v>
      </c>
      <c r="C9" s="11" t="s">
        <v>25</v>
      </c>
      <c r="D9" s="12" t="s">
        <v>14</v>
      </c>
      <c r="E9" s="15">
        <v>500</v>
      </c>
      <c r="F9" s="9">
        <v>1850</v>
      </c>
      <c r="G9" s="17">
        <f>E9*F9</f>
        <v>925000</v>
      </c>
      <c r="H9" s="9"/>
      <c r="I9" s="9"/>
      <c r="J9" s="9"/>
      <c r="K9" s="9"/>
      <c r="L9" s="58">
        <v>1170</v>
      </c>
      <c r="M9" s="58">
        <f>E9*L9</f>
        <v>585000</v>
      </c>
      <c r="N9" s="9"/>
      <c r="O9" s="9"/>
      <c r="P9" s="9"/>
      <c r="Q9" s="9"/>
      <c r="R9" s="9">
        <v>1850</v>
      </c>
      <c r="S9" s="9"/>
      <c r="T9" s="9"/>
      <c r="U9" s="9"/>
      <c r="V9" s="9"/>
      <c r="W9" s="9"/>
      <c r="X9" s="53"/>
    </row>
    <row r="10" spans="1:24" s="23" customFormat="1" ht="97.5" customHeight="1" x14ac:dyDescent="0.25">
      <c r="A10" s="18">
        <v>3</v>
      </c>
      <c r="B10" s="34" t="s">
        <v>19</v>
      </c>
      <c r="C10" s="19" t="s">
        <v>16</v>
      </c>
      <c r="D10" s="10" t="s">
        <v>12</v>
      </c>
      <c r="E10" s="20">
        <v>145</v>
      </c>
      <c r="F10" s="16">
        <v>14006.300000000001</v>
      </c>
      <c r="G10" s="17">
        <f t="shared" ref="G10:G17" si="0">E10*F10</f>
        <v>2030913.5000000002</v>
      </c>
      <c r="H10" s="9"/>
      <c r="I10" s="9"/>
      <c r="J10" s="9"/>
      <c r="K10" s="9"/>
      <c r="L10" s="9"/>
      <c r="M10" s="9"/>
      <c r="N10" s="9"/>
      <c r="O10" s="9"/>
      <c r="P10" s="9"/>
      <c r="Q10" s="9"/>
      <c r="R10" s="9"/>
      <c r="S10" s="9"/>
      <c r="T10" s="9"/>
      <c r="U10" s="9"/>
      <c r="V10" s="9"/>
      <c r="W10" s="9"/>
      <c r="X10" s="53"/>
    </row>
    <row r="11" spans="1:24" s="23" customFormat="1" ht="25.5" customHeight="1" x14ac:dyDescent="0.25">
      <c r="A11" s="18">
        <v>4</v>
      </c>
      <c r="B11" s="34" t="s">
        <v>17</v>
      </c>
      <c r="C11" s="19" t="s">
        <v>17</v>
      </c>
      <c r="D11" s="10" t="s">
        <v>12</v>
      </c>
      <c r="E11" s="20">
        <v>150</v>
      </c>
      <c r="F11" s="16">
        <v>570</v>
      </c>
      <c r="G11" s="17">
        <f t="shared" si="0"/>
        <v>85500</v>
      </c>
      <c r="H11" s="9"/>
      <c r="I11" s="9"/>
      <c r="J11" s="9"/>
      <c r="K11" s="9"/>
      <c r="L11" s="9"/>
      <c r="M11" s="9"/>
      <c r="N11" s="9"/>
      <c r="O11" s="9"/>
      <c r="P11" s="9"/>
      <c r="Q11" s="9"/>
      <c r="R11" s="9"/>
      <c r="S11" s="9"/>
      <c r="T11" s="9"/>
      <c r="U11" s="9"/>
      <c r="V11" s="9"/>
      <c r="W11" s="9"/>
      <c r="X11" s="53"/>
    </row>
    <row r="12" spans="1:24" s="23" customFormat="1" ht="26.25" customHeight="1" x14ac:dyDescent="0.25">
      <c r="A12" s="18">
        <v>5</v>
      </c>
      <c r="B12" s="34" t="s">
        <v>18</v>
      </c>
      <c r="C12" s="19" t="s">
        <v>18</v>
      </c>
      <c r="D12" s="10" t="s">
        <v>12</v>
      </c>
      <c r="E12" s="20">
        <v>250</v>
      </c>
      <c r="F12" s="16">
        <v>570</v>
      </c>
      <c r="G12" s="17">
        <f t="shared" si="0"/>
        <v>142500</v>
      </c>
      <c r="H12" s="9"/>
      <c r="I12" s="9"/>
      <c r="J12" s="9"/>
      <c r="K12" s="9"/>
      <c r="L12" s="9"/>
      <c r="M12" s="9"/>
      <c r="N12" s="9"/>
      <c r="O12" s="9"/>
      <c r="P12" s="9"/>
      <c r="Q12" s="9"/>
      <c r="R12" s="9"/>
      <c r="S12" s="9"/>
      <c r="T12" s="9"/>
      <c r="U12" s="9"/>
      <c r="V12" s="9"/>
      <c r="W12" s="9"/>
      <c r="X12" s="53"/>
    </row>
    <row r="13" spans="1:24" s="23" customFormat="1" ht="309" customHeight="1" x14ac:dyDescent="0.25">
      <c r="A13" s="18">
        <v>6</v>
      </c>
      <c r="B13" s="35" t="s">
        <v>38</v>
      </c>
      <c r="C13" s="19" t="s">
        <v>39</v>
      </c>
      <c r="D13" s="10" t="s">
        <v>14</v>
      </c>
      <c r="E13" s="20">
        <v>23</v>
      </c>
      <c r="F13" s="16">
        <v>89800</v>
      </c>
      <c r="G13" s="17">
        <f t="shared" si="0"/>
        <v>2065400</v>
      </c>
      <c r="H13" s="9"/>
      <c r="I13" s="9"/>
      <c r="J13" s="56">
        <v>89600</v>
      </c>
      <c r="K13" s="56">
        <f>E13*J13</f>
        <v>2060800</v>
      </c>
      <c r="L13" s="9"/>
      <c r="M13" s="9"/>
      <c r="N13" s="9"/>
      <c r="O13" s="9"/>
      <c r="P13" s="9"/>
      <c r="Q13" s="9"/>
      <c r="R13" s="9"/>
      <c r="S13" s="9"/>
      <c r="T13" s="9"/>
      <c r="U13" s="9"/>
      <c r="V13" s="9">
        <v>67350</v>
      </c>
      <c r="W13" s="9"/>
      <c r="X13" s="53"/>
    </row>
    <row r="14" spans="1:24" s="23" customFormat="1" ht="222" customHeight="1" x14ac:dyDescent="0.25">
      <c r="A14" s="18">
        <v>7</v>
      </c>
      <c r="B14" s="35" t="s">
        <v>20</v>
      </c>
      <c r="C14" s="19" t="s">
        <v>21</v>
      </c>
      <c r="D14" s="10" t="s">
        <v>12</v>
      </c>
      <c r="E14" s="20">
        <v>500</v>
      </c>
      <c r="F14" s="16">
        <v>195</v>
      </c>
      <c r="G14" s="17">
        <f t="shared" si="0"/>
        <v>97500</v>
      </c>
      <c r="H14" s="56">
        <v>195</v>
      </c>
      <c r="I14" s="56">
        <f>E14*H14</f>
        <v>97500</v>
      </c>
      <c r="J14" s="9"/>
      <c r="K14" s="9"/>
      <c r="L14" s="9"/>
      <c r="M14" s="9"/>
      <c r="N14" s="9"/>
      <c r="O14" s="9"/>
      <c r="P14" s="9"/>
      <c r="Q14" s="9"/>
      <c r="R14" s="9"/>
      <c r="S14" s="9">
        <v>89</v>
      </c>
      <c r="T14" s="9"/>
      <c r="U14" s="9"/>
      <c r="V14" s="9"/>
      <c r="W14" s="9"/>
      <c r="X14" s="53"/>
    </row>
    <row r="15" spans="1:24" s="23" customFormat="1" ht="39" customHeight="1" x14ac:dyDescent="0.25">
      <c r="A15" s="18">
        <v>8</v>
      </c>
      <c r="B15" s="35" t="s">
        <v>26</v>
      </c>
      <c r="C15" s="19" t="s">
        <v>27</v>
      </c>
      <c r="D15" s="10" t="s">
        <v>36</v>
      </c>
      <c r="E15" s="20">
        <v>510</v>
      </c>
      <c r="F15" s="16">
        <v>5662.8</v>
      </c>
      <c r="G15" s="17">
        <f t="shared" si="0"/>
        <v>2888028</v>
      </c>
      <c r="H15" s="9"/>
      <c r="I15" s="9"/>
      <c r="J15" s="9"/>
      <c r="K15" s="9"/>
      <c r="L15" s="9"/>
      <c r="M15" s="9"/>
      <c r="N15" s="9"/>
      <c r="O15" s="9"/>
      <c r="P15" s="9"/>
      <c r="Q15" s="9"/>
      <c r="R15" s="9"/>
      <c r="S15" s="9"/>
      <c r="T15" s="9"/>
      <c r="U15" s="9"/>
      <c r="V15" s="9"/>
      <c r="W15" s="56">
        <v>5600.6</v>
      </c>
      <c r="X15" s="57">
        <f>W15*E15</f>
        <v>2856306</v>
      </c>
    </row>
    <row r="16" spans="1:24" s="23" customFormat="1" ht="259.5" customHeight="1" x14ac:dyDescent="0.25">
      <c r="A16" s="18">
        <v>9</v>
      </c>
      <c r="B16" s="35" t="s">
        <v>22</v>
      </c>
      <c r="C16" s="19" t="s">
        <v>40</v>
      </c>
      <c r="D16" s="10" t="s">
        <v>13</v>
      </c>
      <c r="E16" s="20">
        <v>5</v>
      </c>
      <c r="F16" s="16">
        <v>24000</v>
      </c>
      <c r="G16" s="17">
        <f t="shared" si="0"/>
        <v>120000</v>
      </c>
      <c r="H16" s="9"/>
      <c r="I16" s="9"/>
      <c r="J16" s="9"/>
      <c r="K16" s="9"/>
      <c r="L16" s="9"/>
      <c r="M16" s="9"/>
      <c r="N16" s="56">
        <v>23780</v>
      </c>
      <c r="O16" s="56">
        <f>E16*N16</f>
        <v>118900</v>
      </c>
      <c r="P16" s="9"/>
      <c r="Q16" s="9"/>
      <c r="R16" s="9"/>
      <c r="S16" s="9"/>
      <c r="T16" s="9"/>
      <c r="U16" s="9"/>
      <c r="V16" s="9"/>
      <c r="W16" s="9"/>
      <c r="X16" s="53"/>
    </row>
    <row r="17" spans="1:24" s="23" customFormat="1" ht="150.75" customHeight="1" x14ac:dyDescent="0.25">
      <c r="A17" s="18">
        <v>10</v>
      </c>
      <c r="B17" s="35" t="s">
        <v>23</v>
      </c>
      <c r="C17" s="19" t="s">
        <v>24</v>
      </c>
      <c r="D17" s="10" t="s">
        <v>13</v>
      </c>
      <c r="E17" s="20">
        <v>9</v>
      </c>
      <c r="F17" s="16">
        <v>5500</v>
      </c>
      <c r="G17" s="17">
        <f t="shared" si="0"/>
        <v>49500</v>
      </c>
      <c r="H17" s="9"/>
      <c r="I17" s="9"/>
      <c r="J17" s="9"/>
      <c r="K17" s="9"/>
      <c r="L17" s="9"/>
      <c r="M17" s="9"/>
      <c r="N17" s="56">
        <v>5200</v>
      </c>
      <c r="O17" s="56">
        <f>E17*N17</f>
        <v>46800</v>
      </c>
      <c r="P17" s="9"/>
      <c r="Q17" s="9"/>
      <c r="R17" s="9"/>
      <c r="S17" s="9"/>
      <c r="T17" s="9"/>
      <c r="U17" s="9"/>
      <c r="V17" s="9"/>
      <c r="W17" s="9"/>
      <c r="X17" s="53"/>
    </row>
    <row r="18" spans="1:24" s="23" customFormat="1" ht="16.5" customHeight="1" x14ac:dyDescent="0.25">
      <c r="A18" s="62" t="s">
        <v>28</v>
      </c>
      <c r="B18" s="63"/>
      <c r="C18" s="63"/>
      <c r="D18" s="63"/>
      <c r="E18" s="63"/>
      <c r="F18" s="64"/>
      <c r="G18" s="43">
        <f>SUM(G19:G21)</f>
        <v>1001040</v>
      </c>
      <c r="H18" s="53"/>
      <c r="I18" s="53"/>
      <c r="J18" s="53"/>
      <c r="K18" s="53"/>
      <c r="L18" s="53"/>
      <c r="M18" s="53"/>
      <c r="N18" s="53"/>
      <c r="O18" s="53"/>
      <c r="P18" s="53"/>
      <c r="Q18" s="53"/>
      <c r="R18" s="53"/>
      <c r="S18" s="53"/>
      <c r="T18" s="53"/>
      <c r="U18" s="53"/>
      <c r="V18" s="53"/>
      <c r="W18" s="53"/>
      <c r="X18" s="53"/>
    </row>
    <row r="19" spans="1:24" s="23" customFormat="1" ht="76.5" customHeight="1" x14ac:dyDescent="0.25">
      <c r="A19" s="18">
        <v>11</v>
      </c>
      <c r="B19" s="33" t="s">
        <v>29</v>
      </c>
      <c r="C19" s="42" t="s">
        <v>30</v>
      </c>
      <c r="D19" s="12" t="s">
        <v>31</v>
      </c>
      <c r="E19" s="12">
        <v>25</v>
      </c>
      <c r="F19" s="9">
        <v>26136</v>
      </c>
      <c r="G19" s="17">
        <f>E19*F19</f>
        <v>653400</v>
      </c>
      <c r="H19" s="9"/>
      <c r="I19" s="9"/>
      <c r="J19" s="9"/>
      <c r="K19" s="9"/>
      <c r="L19" s="9"/>
      <c r="M19" s="9"/>
      <c r="N19" s="9"/>
      <c r="O19" s="9"/>
      <c r="P19" s="56">
        <v>26000</v>
      </c>
      <c r="Q19" s="56">
        <f>E19*P19</f>
        <v>650000</v>
      </c>
      <c r="R19" s="9"/>
      <c r="S19" s="9"/>
      <c r="T19" s="9"/>
      <c r="U19" s="9"/>
      <c r="V19" s="9"/>
      <c r="W19" s="9"/>
      <c r="X19" s="53"/>
    </row>
    <row r="20" spans="1:24" s="23" customFormat="1" ht="62.25" customHeight="1" x14ac:dyDescent="0.25">
      <c r="A20" s="18">
        <v>12</v>
      </c>
      <c r="B20" s="36" t="s">
        <v>32</v>
      </c>
      <c r="C20" s="37" t="s">
        <v>32</v>
      </c>
      <c r="D20" s="38" t="s">
        <v>31</v>
      </c>
      <c r="E20" s="39">
        <v>10</v>
      </c>
      <c r="F20" s="40">
        <v>24600</v>
      </c>
      <c r="G20" s="17">
        <f t="shared" ref="G20:G21" si="1">E20*F20</f>
        <v>246000</v>
      </c>
      <c r="H20" s="9"/>
      <c r="I20" s="9"/>
      <c r="J20" s="9"/>
      <c r="K20" s="9"/>
      <c r="L20" s="9"/>
      <c r="M20" s="9"/>
      <c r="N20" s="9"/>
      <c r="O20" s="9"/>
      <c r="P20" s="56">
        <v>24000</v>
      </c>
      <c r="Q20" s="56">
        <f>E20*P20</f>
        <v>240000</v>
      </c>
      <c r="R20" s="9"/>
      <c r="S20" s="9"/>
      <c r="T20" s="9"/>
      <c r="U20" s="9"/>
      <c r="V20" s="9"/>
      <c r="W20" s="9"/>
      <c r="X20" s="53"/>
    </row>
    <row r="21" spans="1:24" s="23" customFormat="1" ht="49.5" customHeight="1" x14ac:dyDescent="0.25">
      <c r="A21" s="18">
        <v>13</v>
      </c>
      <c r="B21" s="36" t="s">
        <v>33</v>
      </c>
      <c r="C21" s="37" t="s">
        <v>34</v>
      </c>
      <c r="D21" s="38" t="s">
        <v>31</v>
      </c>
      <c r="E21" s="39">
        <v>25</v>
      </c>
      <c r="F21" s="40">
        <v>4065.6</v>
      </c>
      <c r="G21" s="17">
        <f t="shared" si="1"/>
        <v>101640</v>
      </c>
      <c r="H21" s="9"/>
      <c r="I21" s="9"/>
      <c r="J21" s="9"/>
      <c r="K21" s="9"/>
      <c r="L21" s="9"/>
      <c r="M21" s="9"/>
      <c r="N21" s="9"/>
      <c r="O21" s="9"/>
      <c r="P21" s="9"/>
      <c r="Q21" s="9"/>
      <c r="R21" s="9"/>
      <c r="S21" s="9"/>
      <c r="T21" s="9"/>
      <c r="U21" s="9"/>
      <c r="V21" s="9"/>
      <c r="W21" s="56">
        <v>4065.6</v>
      </c>
      <c r="X21" s="57">
        <f>W21*E21</f>
        <v>101640</v>
      </c>
    </row>
    <row r="22" spans="1:24" s="25" customFormat="1" ht="13.5" customHeight="1" x14ac:dyDescent="0.25">
      <c r="A22" s="24"/>
      <c r="B22" s="51" t="s">
        <v>41</v>
      </c>
      <c r="C22" s="8"/>
      <c r="D22" s="13"/>
      <c r="E22" s="30"/>
      <c r="F22" s="14"/>
      <c r="G22" s="2">
        <f>G6+G8+G18</f>
        <v>9580181.5</v>
      </c>
      <c r="H22" s="24"/>
      <c r="I22" s="69">
        <f>I14</f>
        <v>97500</v>
      </c>
      <c r="J22" s="24"/>
      <c r="K22" s="69">
        <f>K13</f>
        <v>2060800</v>
      </c>
      <c r="L22" s="24"/>
      <c r="M22" s="69">
        <f>M9</f>
        <v>585000</v>
      </c>
      <c r="N22" s="24"/>
      <c r="O22" s="69">
        <f>O16+O17</f>
        <v>165700</v>
      </c>
      <c r="P22" s="24"/>
      <c r="Q22" s="69">
        <f>Q19+Q20</f>
        <v>890000</v>
      </c>
      <c r="R22" s="24"/>
      <c r="S22" s="24"/>
      <c r="T22" s="24"/>
      <c r="U22" s="69">
        <f>U7</f>
        <v>92000</v>
      </c>
      <c r="V22" s="24"/>
      <c r="W22" s="24"/>
      <c r="X22" s="69">
        <f>X15+X21</f>
        <v>2957946</v>
      </c>
    </row>
    <row r="23" spans="1:24" ht="13.5" customHeight="1" x14ac:dyDescent="0.25">
      <c r="A23" s="26"/>
      <c r="B23" s="3"/>
      <c r="C23" s="3"/>
      <c r="D23" s="4"/>
      <c r="E23" s="31"/>
      <c r="F23" s="7"/>
      <c r="G23" s="5"/>
    </row>
    <row r="24" spans="1:24" x14ac:dyDescent="0.25">
      <c r="A24" s="60" t="s">
        <v>8</v>
      </c>
      <c r="B24" s="60"/>
      <c r="C24" s="60"/>
      <c r="D24" s="60"/>
      <c r="E24" s="60"/>
      <c r="F24" s="60"/>
      <c r="G24" s="60"/>
    </row>
    <row r="25" spans="1:24" s="27" customFormat="1" ht="36.75" customHeight="1" x14ac:dyDescent="0.25">
      <c r="A25" s="59" t="s">
        <v>10</v>
      </c>
      <c r="B25" s="59"/>
      <c r="C25" s="59"/>
      <c r="D25" s="59"/>
      <c r="E25" s="59"/>
      <c r="F25" s="59"/>
      <c r="G25" s="59"/>
    </row>
    <row r="27" spans="1:24" x14ac:dyDescent="0.2">
      <c r="A27" s="54" t="s">
        <v>45</v>
      </c>
      <c r="B27" s="54"/>
      <c r="C27" s="54"/>
      <c r="D27" s="54"/>
      <c r="E27" s="54"/>
      <c r="F27" s="55"/>
      <c r="G27" s="54" t="s">
        <v>46</v>
      </c>
    </row>
    <row r="28" spans="1:24" x14ac:dyDescent="0.2">
      <c r="A28" s="54"/>
      <c r="B28" s="54"/>
      <c r="C28" s="54"/>
      <c r="D28" s="54"/>
      <c r="E28" s="54"/>
      <c r="F28" s="55"/>
      <c r="G28" s="54"/>
    </row>
    <row r="29" spans="1:24" x14ac:dyDescent="0.2">
      <c r="A29" s="54" t="s">
        <v>47</v>
      </c>
      <c r="B29" s="54"/>
      <c r="C29" s="54"/>
      <c r="D29" s="54"/>
      <c r="E29" s="54"/>
      <c r="F29" s="55"/>
      <c r="G29" s="54" t="s">
        <v>48</v>
      </c>
    </row>
    <row r="30" spans="1:24" x14ac:dyDescent="0.2">
      <c r="A30" s="54"/>
      <c r="B30" s="54"/>
      <c r="C30" s="54"/>
      <c r="D30" s="54"/>
      <c r="E30" s="54"/>
      <c r="F30" s="55"/>
      <c r="G30" s="54"/>
    </row>
    <row r="31" spans="1:24" x14ac:dyDescent="0.2">
      <c r="A31" s="54" t="s">
        <v>49</v>
      </c>
      <c r="B31" s="54"/>
      <c r="C31" s="54"/>
      <c r="D31" s="54"/>
      <c r="E31" s="54"/>
      <c r="F31" s="55"/>
      <c r="G31" s="54" t="s">
        <v>50</v>
      </c>
    </row>
  </sheetData>
  <mergeCells count="6">
    <mergeCell ref="A25:G25"/>
    <mergeCell ref="A24:G24"/>
    <mergeCell ref="A4:G4"/>
    <mergeCell ref="A18:F18"/>
    <mergeCell ref="A8:F8"/>
    <mergeCell ref="A6:F6"/>
  </mergeCells>
  <pageMargins left="0.19685039370078741" right="0.19685039370078741" top="0.19685039370078741" bottom="0.19685039370078741"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2022-04-05T10:42:24Z</cp:lastPrinted>
  <dcterms:created xsi:type="dcterms:W3CDTF">2019-03-11T10:08:28Z</dcterms:created>
  <dcterms:modified xsi:type="dcterms:W3CDTF">2022-04-08T11:23:47Z</dcterms:modified>
</cp:coreProperties>
</file>