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2\Протокола 2022г\"/>
    </mc:Choice>
  </mc:AlternateContent>
  <bookViews>
    <workbookView xWindow="0" yWindow="0" windowWidth="20490" windowHeight="7620"/>
  </bookViews>
  <sheets>
    <sheet name="ЛС и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МИ'!$A$1:$M$37</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E22" i="1" l="1"/>
  <c r="E15" i="1" l="1"/>
  <c r="G17" i="1"/>
  <c r="G18" i="1"/>
  <c r="G15" i="1" l="1"/>
  <c r="G11" i="1" l="1"/>
  <c r="G12" i="1"/>
  <c r="G13" i="1"/>
  <c r="G14" i="1"/>
  <c r="G16" i="1"/>
  <c r="G19" i="1"/>
  <c r="G20" i="1"/>
  <c r="G21" i="1"/>
  <c r="G23" i="1"/>
  <c r="G24" i="1"/>
  <c r="G22" i="1"/>
  <c r="E7" i="1" l="1"/>
  <c r="G10" i="1" l="1"/>
  <c r="G25" i="1"/>
  <c r="G9" i="1"/>
  <c r="G7" i="1"/>
  <c r="G6" i="1" s="1"/>
  <c r="G8" i="1" l="1"/>
  <c r="G26" i="1" s="1"/>
</calcChain>
</file>

<file path=xl/sharedStrings.xml><?xml version="1.0" encoding="utf-8"?>
<sst xmlns="http://schemas.openxmlformats.org/spreadsheetml/2006/main" count="75" uniqueCount="54">
  <si>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</si>
  <si>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</si>
  <si>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</si>
  <si>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</si>
  <si>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</si>
  <si>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</si>
  <si>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</si>
  <si>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</si>
  <si>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</si>
  <si>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</si>
  <si>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</si>
  <si>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</si>
  <si>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штука</t>
  </si>
  <si>
    <t>упаковка</t>
  </si>
  <si>
    <t>метр</t>
  </si>
  <si>
    <t>Сумма закупа</t>
  </si>
  <si>
    <t>Лекарственные средства</t>
  </si>
  <si>
    <t>Атропина сульфат</t>
  </si>
  <si>
    <t>ампула</t>
  </si>
  <si>
    <t>раствор для инъекций 1мг/мл 1 мл</t>
  </si>
  <si>
    <t>Жгут стягивающий типа ЖВ-01 (с фиксатором)</t>
  </si>
  <si>
    <t>Жгут стягивающий типа ЖВ-01 (с фиксатором). При проведении внутривенных манипуляций с помощью жгута кровоостанавливающего типа ЖВ-01 исключено защемление кожи, одежды. Конструкция жгута позволяет работать с ним одной рукой. Вес жгута около 100 г. Длина жгута (525±25) мм. Защелка удерживается в корпусе при нагрузке на эластичную ленту не менее 8кГс.</t>
  </si>
  <si>
    <t xml:space="preserve">Катетер Фоллея 20 латексный с силиконовым покрытием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</si>
  <si>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20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</si>
  <si>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 xml:space="preserve">Клеенка подкладная медицинская </t>
  </si>
  <si>
    <t>Клеенка подкладная 25 метров в рулоне. Цвет оранжевая или коричневая. Применяется в качестве подкладочного непроницаемого материала для санитарно- гигиенических целей в медицинских учреждениях, личном пользовании в рулонах по 45 погонных метров в каждом, ширина рулона - 0,84 м +4%.</t>
  </si>
  <si>
    <t>Линия для мониторинга газов типа Luer (трубка пробозаборник). Внутренний диаметр 1,2мм, длина 2,45м</t>
  </si>
  <si>
    <t>Маска одноразовая с экраном</t>
  </si>
  <si>
    <t>Одноразовые бумажные трехслойные маски на резиночках с водоотталкивающим покрытием. Внутренняя поверхность маски покрыта специальным слоем, предотвращающим запотевание. Присутствует зажим для носа. Маска снабжена защитным экраном для глаз. Ультралегкий защитный экран с антизапотевающим покрытием для эффективной защиты лица, органов дыхания и зрения. Приклеивается на маску, удобен и прост в использовании. </t>
  </si>
  <si>
    <t>Медификс система для измерения ЦВД  180 С №50</t>
  </si>
  <si>
    <t xml:space="preserve">Медификс система, шкала для измерения центрального венозного давления. Градуировка от +30см вод.ст.до -15см вод.ст. Длина - 80 см. Для многократного применения. Материал ударопрочная пластмасса. С универсальным фиксирующим зажимом. </t>
  </si>
  <si>
    <t>Набор для эпидуральной анестезии</t>
  </si>
  <si>
    <t>Эпидуральный набор с иглой 18G разъем типа Луер Лок размер эпидурального катетер 21G шприц утраты сопротивления трехкомпонентный объемом 10 мл.</t>
  </si>
  <si>
    <t>Подушка кислородная 40 л.</t>
  </si>
  <si>
    <t>Полотно нетканное</t>
  </si>
  <si>
    <t>Полотно нетканное антимикробное сорбционное стерильное 10х15 см на клеевой основе</t>
  </si>
  <si>
    <t>Полотно нетканное антимикробное сорбционное стерильное 10х29 см на клеевой основе</t>
  </si>
  <si>
    <t>Соединительная трубка для аспирационного наконечника с рукояткой, одноразовый размер 1/4in, 360cm</t>
  </si>
  <si>
    <t>Спринцовка  резиновая с твердым наконечником размер №1</t>
  </si>
  <si>
    <t xml:space="preserve">Спринцовка размер №9 с твердым наконечником </t>
  </si>
  <si>
    <t>Спринцовка №9 с твердым наконечником. Предназначена для медицинских целей в лечебных учреждениях и для индивидуального использования: для ирригации и отсасывания жидкости из полостей организма. 270 мл</t>
  </si>
  <si>
    <t>Электроды для ЭКГ мониторинга одноразовые  48*50 мм</t>
  </si>
  <si>
    <t>Одноразовые ЭКГ электроды самоклеящиеся для взрослых, вспенная основа, диаметр 50мм., в упаковке 50шт. Электроды являются гипоаллергенными.</t>
  </si>
  <si>
    <t>Набор для плеврального и грудного дренажа</t>
  </si>
  <si>
    <t>Наборы для пункции плевральной полости 13/2,5мм                                                       1. Шприц Полипропилен Луер-Лок; 60мл                                                                            2. Дренажный мешок объемом 2000мл  с клапаном для удаления воздуха и клапаном для опрожнения.                                                                                                      3. Игла Вереша-13см*2,5мм нержавеющая сталь, тупой наконечник раздвигается во время проникновение.                                                                                                          4. Удлинительная линия Луер Лок ПВХ 20см с трехходовой кран для переключения потока.</t>
  </si>
  <si>
    <t>Нить хирургический капрон, нерассасывающая №4, 20метр, стерильный</t>
  </si>
  <si>
    <t>Нить хирургический капрон, нерассасывающая №5, 20метр, стерильный</t>
  </si>
  <si>
    <t>ТОО «Медицинский центр «Лекарь»</t>
  </si>
  <si>
    <t>ТОО «Mira»</t>
  </si>
  <si>
    <t>к протоколу по объявлению 42 от 15.04.2022г.</t>
  </si>
  <si>
    <t>Руководитель ОГЗ и ЮС</t>
  </si>
  <si>
    <t>Иманғали Д.Қ.</t>
  </si>
  <si>
    <t xml:space="preserve">Специалист по государственным закупкам </t>
  </si>
  <si>
    <t>Медынина Е.И.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</si>
</sst>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2"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9"/>
      <color theme="1"/>
      <name val="Times New Roman"/>
      <family val="1"/>
      <charset val="204"/>
    </font>
    <font>
      <sz val="9"/>
      <color rgb="FF000000"/>
      <name val="Times New Roman"/>
      <family val="1"/>
      <charset val="204"/>
    </font>
    <font>
      <sz val="9"/>
      <color indexed="8"/>
      <name val="Times New Roman"/>
      <family val="1"/>
      <charset val="204"/>
    </font>
  </fonts>
  <fills count="3">
    <fill>
      <patternFill patternType="none"/>
    </fill>
    <fill>
      <patternFill patternType="gray125"/>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4">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cellStyleXfs>
  <cellXfs count="63">
    <xf numFmtId="0" fontId="0" fillId="0" borderId="0" xfId="0"/>
    <xf numFmtId="0" fontId="8" fillId="0" borderId="2" xfId="1" applyFont="1" applyBorder="1" applyAlignment="1">
      <alignment horizontal="center" vertical="center" wrapText="1"/>
    </xf>
    <xf numFmtId="4" fontId="8" fillId="0" borderId="2" xfId="5" applyNumberFormat="1" applyFont="1" applyFill="1" applyBorder="1" applyAlignment="1">
      <alignment horizontal="right" vertical="top"/>
    </xf>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4" fontId="7" fillId="0" borderId="0" xfId="5" applyNumberFormat="1" applyFont="1" applyFill="1" applyBorder="1" applyAlignment="1">
      <alignment horizontal="right" vertical="top"/>
    </xf>
    <xf numFmtId="43" fontId="8" fillId="0" borderId="2" xfId="22" applyFont="1" applyBorder="1" applyAlignment="1">
      <alignment horizontal="center" vertical="center" wrapText="1"/>
    </xf>
    <xf numFmtId="43" fontId="7" fillId="0" borderId="0" xfId="22" applyFont="1" applyFill="1" applyBorder="1" applyAlignment="1">
      <alignment horizontal="right" vertical="top" wrapText="1"/>
    </xf>
    <xf numFmtId="0" fontId="8" fillId="0" borderId="6" xfId="5" applyFont="1" applyFill="1" applyBorder="1" applyAlignment="1">
      <alignment horizontal="left" vertical="top" wrapText="1"/>
    </xf>
    <xf numFmtId="43" fontId="7" fillId="0" borderId="2" xfId="22" applyFont="1" applyFill="1" applyBorder="1" applyAlignment="1">
      <alignment horizontal="right" vertical="center" wrapText="1"/>
    </xf>
    <xf numFmtId="0" fontId="7" fillId="0" borderId="2" xfId="0" applyFont="1" applyFill="1" applyBorder="1" applyAlignment="1">
      <alignment horizontal="center" vertical="center" wrapText="1"/>
    </xf>
    <xf numFmtId="0" fontId="7" fillId="0" borderId="2" xfId="1" applyFont="1" applyFill="1" applyBorder="1" applyAlignment="1">
      <alignment horizontal="left" vertical="top" wrapText="1"/>
    </xf>
    <xf numFmtId="0" fontId="9" fillId="0" borderId="2" xfId="0" applyFont="1" applyFill="1" applyBorder="1" applyAlignment="1">
      <alignment horizontal="center" vertical="center" wrapText="1"/>
    </xf>
    <xf numFmtId="0" fontId="8" fillId="0" borderId="6" xfId="5" applyFont="1" applyFill="1" applyBorder="1" applyAlignment="1">
      <alignment horizontal="center" vertical="top" wrapText="1"/>
    </xf>
    <xf numFmtId="43" fontId="8" fillId="0" borderId="6" xfId="22" applyFont="1" applyFill="1" applyBorder="1" applyAlignment="1">
      <alignment horizontal="right" vertical="top" wrapText="1"/>
    </xf>
    <xf numFmtId="0" fontId="7" fillId="0" borderId="2" xfId="0" applyFont="1" applyFill="1" applyBorder="1" applyAlignment="1">
      <alignment horizontal="center" vertical="center"/>
    </xf>
    <xf numFmtId="43" fontId="7" fillId="0" borderId="2" xfId="19" applyFont="1" applyFill="1" applyBorder="1" applyAlignment="1">
      <alignment horizontal="right" vertical="center" wrapText="1"/>
    </xf>
    <xf numFmtId="43" fontId="10" fillId="0" borderId="2" xfId="22" applyFont="1" applyFill="1" applyBorder="1" applyAlignment="1">
      <alignment horizontal="right" vertical="center" wrapText="1"/>
    </xf>
    <xf numFmtId="0" fontId="8" fillId="0" borderId="2" xfId="1" applyFont="1" applyFill="1" applyBorder="1" applyAlignment="1">
      <alignment horizontal="center" vertical="center"/>
    </xf>
    <xf numFmtId="0" fontId="7" fillId="0" borderId="2" xfId="0" applyFont="1" applyFill="1" applyBorder="1" applyAlignment="1">
      <alignment vertical="top" wrapText="1"/>
    </xf>
    <xf numFmtId="3" fontId="7" fillId="0" borderId="2" xfId="19" applyNumberFormat="1" applyFont="1" applyFill="1" applyBorder="1" applyAlignment="1">
      <alignment horizontal="center" vertical="center"/>
    </xf>
    <xf numFmtId="0" fontId="7" fillId="0" borderId="0" xfId="1" applyFont="1" applyAlignment="1">
      <alignment vertical="top"/>
    </xf>
    <xf numFmtId="43" fontId="7" fillId="0" borderId="0" xfId="22" applyFont="1" applyAlignment="1">
      <alignment horizontal="right" vertical="top"/>
    </xf>
    <xf numFmtId="0" fontId="7" fillId="0" borderId="0" xfId="1" applyFont="1" applyFill="1" applyAlignment="1">
      <alignment vertical="top"/>
    </xf>
    <xf numFmtId="0" fontId="8" fillId="0" borderId="2" xfId="1" applyFont="1" applyBorder="1" applyAlignment="1">
      <alignment vertical="top"/>
    </xf>
    <xf numFmtId="0" fontId="8" fillId="0" borderId="0" xfId="1" applyFont="1" applyAlignment="1">
      <alignment vertical="top"/>
    </xf>
    <xf numFmtId="0" fontId="7" fillId="0" borderId="0" xfId="1" applyFont="1" applyBorder="1" applyAlignment="1">
      <alignment vertical="top"/>
    </xf>
    <xf numFmtId="0" fontId="7" fillId="0" borderId="0" xfId="0" applyFont="1" applyFill="1" applyAlignment="1">
      <alignment vertical="top"/>
    </xf>
    <xf numFmtId="0" fontId="7" fillId="0" borderId="0" xfId="1" applyFont="1" applyAlignment="1">
      <alignment horizontal="center" vertical="top"/>
    </xf>
    <xf numFmtId="0" fontId="8" fillId="0" borderId="2" xfId="1" applyFont="1" applyBorder="1" applyAlignment="1">
      <alignment horizontal="center" vertical="center"/>
    </xf>
    <xf numFmtId="3" fontId="8" fillId="0" borderId="6" xfId="5" applyNumberFormat="1" applyFont="1" applyFill="1" applyBorder="1" applyAlignment="1">
      <alignment horizontal="center" vertical="top"/>
    </xf>
    <xf numFmtId="0" fontId="7" fillId="0" borderId="0" xfId="5" applyFont="1" applyFill="1" applyBorder="1" applyAlignment="1">
      <alignment horizontal="center" vertical="top"/>
    </xf>
    <xf numFmtId="0" fontId="7" fillId="0" borderId="0" xfId="1" applyFont="1" applyAlignment="1">
      <alignment horizontal="left" vertical="top"/>
    </xf>
    <xf numFmtId="0" fontId="7" fillId="0" borderId="2" xfId="1" applyFont="1" applyFill="1" applyBorder="1" applyAlignment="1">
      <alignment horizontal="left" vertical="center" wrapText="1"/>
    </xf>
    <xf numFmtId="0" fontId="7" fillId="0" borderId="2" xfId="0" applyFont="1" applyFill="1" applyBorder="1" applyAlignment="1">
      <alignment vertical="center" wrapText="1"/>
    </xf>
    <xf numFmtId="0" fontId="7" fillId="0" borderId="2" xfId="0" applyFont="1" applyFill="1" applyBorder="1" applyAlignment="1">
      <alignment horizontal="left" vertical="center" wrapText="1"/>
    </xf>
    <xf numFmtId="0" fontId="7" fillId="0" borderId="6" xfId="0" applyFont="1" applyFill="1" applyBorder="1" applyAlignment="1">
      <alignment vertical="center" wrapText="1"/>
    </xf>
    <xf numFmtId="0" fontId="7" fillId="0" borderId="6" xfId="0" applyFont="1" applyFill="1" applyBorder="1" applyAlignment="1">
      <alignment vertical="top" wrapText="1"/>
    </xf>
    <xf numFmtId="3" fontId="7" fillId="0" borderId="6" xfId="19" applyNumberFormat="1" applyFont="1" applyFill="1" applyBorder="1" applyAlignment="1">
      <alignment horizontal="center" vertical="center"/>
    </xf>
    <xf numFmtId="43" fontId="7" fillId="0" borderId="6" xfId="19" applyFont="1" applyFill="1" applyBorder="1" applyAlignment="1">
      <alignment horizontal="right" vertical="center" wrapText="1"/>
    </xf>
    <xf numFmtId="43" fontId="8" fillId="0" borderId="5" xfId="1" applyNumberFormat="1" applyFont="1" applyBorder="1" applyAlignment="1">
      <alignment horizontal="right" vertical="top" wrapText="1"/>
    </xf>
    <xf numFmtId="0" fontId="7" fillId="0" borderId="6" xfId="1" applyFont="1" applyFill="1" applyBorder="1" applyAlignment="1">
      <alignment horizontal="left" vertical="top" wrapText="1"/>
    </xf>
    <xf numFmtId="0" fontId="7" fillId="0" borderId="2" xfId="1" applyFont="1" applyBorder="1" applyAlignment="1">
      <alignment horizontal="left" vertical="top" wrapText="1"/>
    </xf>
    <xf numFmtId="43" fontId="7" fillId="0" borderId="2" xfId="22" applyFont="1" applyBorder="1" applyAlignment="1">
      <alignment horizontal="right" vertical="center" wrapText="1"/>
    </xf>
    <xf numFmtId="43" fontId="8" fillId="0" borderId="5" xfId="1" applyNumberFormat="1" applyFont="1" applyBorder="1" applyAlignment="1">
      <alignment horizontal="right" vertical="center" wrapText="1"/>
    </xf>
    <xf numFmtId="0" fontId="8" fillId="0" borderId="6" xfId="0" applyFont="1" applyFill="1" applyBorder="1" applyAlignment="1">
      <alignment vertical="top"/>
    </xf>
    <xf numFmtId="4" fontId="11" fillId="0" borderId="2" xfId="0" applyNumberFormat="1" applyFont="1" applyFill="1" applyBorder="1" applyAlignment="1">
      <alignment horizontal="right" vertical="center"/>
    </xf>
    <xf numFmtId="0" fontId="11" fillId="0" borderId="2" xfId="0" applyNumberFormat="1" applyFont="1" applyFill="1" applyBorder="1" applyAlignment="1">
      <alignment horizontal="center" vertical="center"/>
    </xf>
    <xf numFmtId="0" fontId="7" fillId="0" borderId="2" xfId="0" applyFont="1" applyFill="1" applyBorder="1" applyAlignment="1">
      <alignment horizontal="left" vertical="top" wrapText="1"/>
    </xf>
    <xf numFmtId="0" fontId="8" fillId="0" borderId="2" xfId="1" applyFont="1" applyBorder="1" applyAlignment="1">
      <alignment horizontal="center" vertical="top" wrapText="1"/>
    </xf>
    <xf numFmtId="0" fontId="7" fillId="0" borderId="2" xfId="1" applyFont="1" applyBorder="1" applyAlignment="1">
      <alignment vertical="top"/>
    </xf>
    <xf numFmtId="0" fontId="7" fillId="0" borderId="2" xfId="1" applyFont="1" applyFill="1" applyBorder="1" applyAlignment="1">
      <alignment vertical="top"/>
    </xf>
    <xf numFmtId="0" fontId="7" fillId="2" borderId="2" xfId="1" applyFont="1" applyFill="1" applyBorder="1" applyAlignment="1">
      <alignment horizontal="center" vertical="center"/>
    </xf>
    <xf numFmtId="43" fontId="7" fillId="0" borderId="0" xfId="22" applyFont="1" applyFill="1" applyAlignment="1">
      <alignment vertical="top"/>
    </xf>
    <xf numFmtId="43" fontId="7" fillId="2" borderId="2" xfId="22" applyFont="1" applyFill="1" applyBorder="1" applyAlignment="1">
      <alignment horizontal="center" vertical="center"/>
    </xf>
    <xf numFmtId="43" fontId="7" fillId="0" borderId="0" xfId="1" applyNumberFormat="1" applyFont="1" applyFill="1" applyAlignment="1">
      <alignment vertical="top"/>
    </xf>
    <xf numFmtId="0" fontId="7" fillId="0" borderId="0" xfId="0" applyFont="1" applyFill="1" applyBorder="1" applyAlignment="1">
      <alignment horizontal="left" vertical="top" wrapText="1"/>
    </xf>
    <xf numFmtId="0" fontId="7" fillId="0" borderId="0" xfId="0" applyFont="1" applyFill="1" applyBorder="1" applyAlignment="1">
      <alignment vertical="top"/>
    </xf>
    <xf numFmtId="0" fontId="8" fillId="0" borderId="1" xfId="1" applyFont="1" applyBorder="1" applyAlignment="1">
      <alignment horizontal="center" vertical="top"/>
    </xf>
    <xf numFmtId="0" fontId="8" fillId="0" borderId="2" xfId="1" applyFont="1" applyBorder="1" applyAlignment="1">
      <alignment horizontal="center" vertical="top"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cellXfs>
  <cellStyles count="24">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tabSelected="1" view="pageBreakPreview" zoomScale="115" zoomScaleSheetLayoutView="115" workbookViewId="0">
      <selection activeCell="K13" sqref="K13"/>
    </sheetView>
  </sheetViews>
  <sheetFormatPr defaultColWidth="8.85546875" defaultRowHeight="12" x14ac:dyDescent="0.25"/>
  <cols>
    <col min="1" max="1" width="6.42578125" style="21" customWidth="1"/>
    <col min="2" max="2" width="49.5703125" style="21" customWidth="1"/>
    <col min="3" max="3" width="49.7109375" style="21" customWidth="1"/>
    <col min="4" max="4" width="13.28515625" style="21" customWidth="1"/>
    <col min="5" max="5" width="15.42578125" style="28" customWidth="1"/>
    <col min="6" max="6" width="13.28515625" style="22" customWidth="1"/>
    <col min="7" max="7" width="17.85546875" style="21" customWidth="1"/>
    <col min="8" max="8" width="14.28515625" style="21" customWidth="1"/>
    <col min="9" max="9" width="13.7109375" style="21" customWidth="1"/>
    <col min="10" max="10" width="12.85546875" style="21" bestFit="1" customWidth="1"/>
    <col min="11" max="16384" width="8.85546875" style="21"/>
  </cols>
  <sheetData>
    <row r="1" spans="1:10" x14ac:dyDescent="0.25">
      <c r="E1" s="32" t="s">
        <v>0</v>
      </c>
    </row>
    <row r="2" spans="1:10" x14ac:dyDescent="0.25">
      <c r="E2" s="32" t="s">
        <v>49</v>
      </c>
    </row>
    <row r="4" spans="1:10" ht="15.75" customHeight="1" x14ac:dyDescent="0.25">
      <c r="A4" s="58" t="s">
        <v>1</v>
      </c>
      <c r="B4" s="58"/>
      <c r="C4" s="58"/>
      <c r="D4" s="58"/>
      <c r="E4" s="58"/>
      <c r="F4" s="58"/>
      <c r="G4" s="58"/>
    </row>
    <row r="5" spans="1:10" ht="40.5" customHeight="1" x14ac:dyDescent="0.25">
      <c r="A5" s="1" t="s">
        <v>2</v>
      </c>
      <c r="B5" s="1" t="s">
        <v>3</v>
      </c>
      <c r="C5" s="1" t="s">
        <v>9</v>
      </c>
      <c r="D5" s="1" t="s">
        <v>4</v>
      </c>
      <c r="E5" s="29" t="s">
        <v>5</v>
      </c>
      <c r="F5" s="6" t="s">
        <v>6</v>
      </c>
      <c r="G5" s="1" t="s">
        <v>7</v>
      </c>
      <c r="H5" s="49" t="s">
        <v>47</v>
      </c>
      <c r="I5" s="29" t="s">
        <v>48</v>
      </c>
    </row>
    <row r="6" spans="1:10" ht="17.25" customHeight="1" x14ac:dyDescent="0.25">
      <c r="A6" s="60" t="s">
        <v>16</v>
      </c>
      <c r="B6" s="61"/>
      <c r="C6" s="61"/>
      <c r="D6" s="61"/>
      <c r="E6" s="61"/>
      <c r="F6" s="62"/>
      <c r="G6" s="44">
        <f>G7</f>
        <v>42300</v>
      </c>
      <c r="H6" s="50"/>
      <c r="I6" s="50"/>
    </row>
    <row r="7" spans="1:10" ht="16.5" customHeight="1" x14ac:dyDescent="0.25">
      <c r="A7" s="1">
        <v>1</v>
      </c>
      <c r="B7" s="42" t="s">
        <v>17</v>
      </c>
      <c r="C7" s="42" t="s">
        <v>19</v>
      </c>
      <c r="D7" s="15" t="s">
        <v>18</v>
      </c>
      <c r="E7" s="47">
        <f>680+70</f>
        <v>750</v>
      </c>
      <c r="F7" s="46">
        <v>56.4</v>
      </c>
      <c r="G7" s="43">
        <f>E7*F7</f>
        <v>42300</v>
      </c>
      <c r="H7" s="50"/>
      <c r="I7" s="50"/>
    </row>
    <row r="8" spans="1:10" ht="12.75" customHeight="1" x14ac:dyDescent="0.25">
      <c r="A8" s="59" t="s">
        <v>11</v>
      </c>
      <c r="B8" s="59"/>
      <c r="C8" s="59"/>
      <c r="D8" s="59"/>
      <c r="E8" s="59"/>
      <c r="F8" s="59"/>
      <c r="G8" s="40">
        <f>SUM(G9:G25)</f>
        <v>6427663.5999999996</v>
      </c>
      <c r="H8" s="50"/>
      <c r="I8" s="50"/>
    </row>
    <row r="9" spans="1:10" s="23" customFormat="1" ht="84.75" customHeight="1" x14ac:dyDescent="0.25">
      <c r="A9" s="18">
        <v>2</v>
      </c>
      <c r="B9" s="11" t="s">
        <v>20</v>
      </c>
      <c r="C9" s="11" t="s">
        <v>21</v>
      </c>
      <c r="D9" s="12" t="s">
        <v>12</v>
      </c>
      <c r="E9" s="15">
        <v>72</v>
      </c>
      <c r="F9" s="9">
        <v>3500</v>
      </c>
      <c r="G9" s="17">
        <f>E9*F9</f>
        <v>252000</v>
      </c>
      <c r="H9" s="51"/>
      <c r="I9" s="51"/>
    </row>
    <row r="10" spans="1:10" s="23" customFormat="1" ht="131.25" customHeight="1" x14ac:dyDescent="0.25">
      <c r="A10" s="18">
        <v>3</v>
      </c>
      <c r="B10" s="34" t="s">
        <v>22</v>
      </c>
      <c r="C10" s="19" t="s">
        <v>23</v>
      </c>
      <c r="D10" s="12" t="s">
        <v>12</v>
      </c>
      <c r="E10" s="20">
        <v>250</v>
      </c>
      <c r="F10" s="16">
        <v>266</v>
      </c>
      <c r="G10" s="17">
        <f t="shared" ref="G10:G25" si="0">E10*F10</f>
        <v>66500</v>
      </c>
      <c r="H10" s="51"/>
      <c r="I10" s="51"/>
    </row>
    <row r="11" spans="1:10" s="23" customFormat="1" ht="60.75" customHeight="1" x14ac:dyDescent="0.25">
      <c r="A11" s="18">
        <v>4</v>
      </c>
      <c r="B11" s="34" t="s">
        <v>24</v>
      </c>
      <c r="C11" s="19" t="s">
        <v>25</v>
      </c>
      <c r="D11" s="10" t="s">
        <v>14</v>
      </c>
      <c r="E11" s="20">
        <v>480</v>
      </c>
      <c r="F11" s="16">
        <v>629.16000000000008</v>
      </c>
      <c r="G11" s="17">
        <f t="shared" si="0"/>
        <v>301996.80000000005</v>
      </c>
      <c r="H11" s="52">
        <v>629.16</v>
      </c>
      <c r="I11" s="51"/>
      <c r="J11" s="53"/>
    </row>
    <row r="12" spans="1:10" s="23" customFormat="1" ht="26.25" customHeight="1" x14ac:dyDescent="0.25">
      <c r="A12" s="18">
        <v>5</v>
      </c>
      <c r="B12" s="34" t="s">
        <v>26</v>
      </c>
      <c r="C12" s="19" t="s">
        <v>26</v>
      </c>
      <c r="D12" s="10" t="s">
        <v>12</v>
      </c>
      <c r="E12" s="20">
        <v>130</v>
      </c>
      <c r="F12" s="16">
        <v>3651.9100000000003</v>
      </c>
      <c r="G12" s="17">
        <f t="shared" si="0"/>
        <v>474748.30000000005</v>
      </c>
      <c r="H12" s="51"/>
      <c r="I12" s="51"/>
    </row>
    <row r="13" spans="1:10" s="23" customFormat="1" ht="95.25" customHeight="1" x14ac:dyDescent="0.25">
      <c r="A13" s="18">
        <v>6</v>
      </c>
      <c r="B13" s="35" t="s">
        <v>27</v>
      </c>
      <c r="C13" s="19" t="s">
        <v>28</v>
      </c>
      <c r="D13" s="10" t="s">
        <v>12</v>
      </c>
      <c r="E13" s="20">
        <v>800</v>
      </c>
      <c r="F13" s="16">
        <v>1900</v>
      </c>
      <c r="G13" s="17">
        <f t="shared" si="0"/>
        <v>1520000</v>
      </c>
      <c r="H13" s="51"/>
      <c r="I13" s="51"/>
    </row>
    <row r="14" spans="1:10" s="23" customFormat="1" ht="48.75" customHeight="1" x14ac:dyDescent="0.25">
      <c r="A14" s="18">
        <v>7</v>
      </c>
      <c r="B14" s="35" t="s">
        <v>29</v>
      </c>
      <c r="C14" s="19" t="s">
        <v>30</v>
      </c>
      <c r="D14" s="10" t="s">
        <v>13</v>
      </c>
      <c r="E14" s="20">
        <v>1</v>
      </c>
      <c r="F14" s="16">
        <v>12350</v>
      </c>
      <c r="G14" s="17">
        <f t="shared" si="0"/>
        <v>12350</v>
      </c>
      <c r="H14" s="51"/>
      <c r="I14" s="51"/>
    </row>
    <row r="15" spans="1:10" s="23" customFormat="1" ht="96" customHeight="1" x14ac:dyDescent="0.25">
      <c r="A15" s="18">
        <v>8</v>
      </c>
      <c r="B15" s="35" t="s">
        <v>43</v>
      </c>
      <c r="C15" s="19" t="s">
        <v>44</v>
      </c>
      <c r="D15" s="10" t="s">
        <v>12</v>
      </c>
      <c r="E15" s="20">
        <f>145+10</f>
        <v>155</v>
      </c>
      <c r="F15" s="16">
        <v>14006.300000000001</v>
      </c>
      <c r="G15" s="17">
        <f t="shared" si="0"/>
        <v>2170976.5</v>
      </c>
      <c r="H15" s="51"/>
      <c r="I15" s="54">
        <v>14005</v>
      </c>
      <c r="J15" s="55"/>
    </row>
    <row r="16" spans="1:10" s="23" customFormat="1" ht="37.5" customHeight="1" x14ac:dyDescent="0.25">
      <c r="A16" s="18">
        <v>9</v>
      </c>
      <c r="B16" s="35" t="s">
        <v>31</v>
      </c>
      <c r="C16" s="19" t="s">
        <v>32</v>
      </c>
      <c r="D16" s="10" t="s">
        <v>12</v>
      </c>
      <c r="E16" s="20">
        <v>10</v>
      </c>
      <c r="F16" s="16">
        <v>2790</v>
      </c>
      <c r="G16" s="17">
        <f t="shared" si="0"/>
        <v>27900</v>
      </c>
      <c r="H16" s="51"/>
      <c r="I16" s="51"/>
    </row>
    <row r="17" spans="1:9" s="23" customFormat="1" ht="27.75" customHeight="1" x14ac:dyDescent="0.25">
      <c r="A17" s="18">
        <v>10</v>
      </c>
      <c r="B17" s="35" t="s">
        <v>45</v>
      </c>
      <c r="C17" s="19" t="s">
        <v>45</v>
      </c>
      <c r="D17" s="10" t="s">
        <v>12</v>
      </c>
      <c r="E17" s="20">
        <v>150</v>
      </c>
      <c r="F17" s="16">
        <v>570</v>
      </c>
      <c r="G17" s="17">
        <f t="shared" si="0"/>
        <v>85500</v>
      </c>
      <c r="H17" s="51"/>
      <c r="I17" s="51"/>
    </row>
    <row r="18" spans="1:9" s="23" customFormat="1" ht="27.75" customHeight="1" x14ac:dyDescent="0.25">
      <c r="A18" s="18">
        <v>11</v>
      </c>
      <c r="B18" s="35" t="s">
        <v>46</v>
      </c>
      <c r="C18" s="19" t="s">
        <v>46</v>
      </c>
      <c r="D18" s="10" t="s">
        <v>12</v>
      </c>
      <c r="E18" s="20">
        <v>250</v>
      </c>
      <c r="F18" s="16">
        <v>570</v>
      </c>
      <c r="G18" s="17">
        <f t="shared" si="0"/>
        <v>142500</v>
      </c>
      <c r="H18" s="51"/>
      <c r="I18" s="51"/>
    </row>
    <row r="19" spans="1:9" s="23" customFormat="1" ht="27.75" customHeight="1" x14ac:dyDescent="0.25">
      <c r="A19" s="18">
        <v>12</v>
      </c>
      <c r="B19" s="35" t="s">
        <v>33</v>
      </c>
      <c r="C19" s="19" t="s">
        <v>33</v>
      </c>
      <c r="D19" s="10" t="s">
        <v>12</v>
      </c>
      <c r="E19" s="20">
        <v>7</v>
      </c>
      <c r="F19" s="16">
        <v>10240</v>
      </c>
      <c r="G19" s="17">
        <f t="shared" si="0"/>
        <v>71680</v>
      </c>
      <c r="H19" s="51"/>
      <c r="I19" s="51"/>
    </row>
    <row r="20" spans="1:9" s="23" customFormat="1" ht="25.5" customHeight="1" x14ac:dyDescent="0.25">
      <c r="A20" s="18">
        <v>13</v>
      </c>
      <c r="B20" s="35" t="s">
        <v>34</v>
      </c>
      <c r="C20" s="19" t="s">
        <v>35</v>
      </c>
      <c r="D20" s="10" t="s">
        <v>12</v>
      </c>
      <c r="E20" s="20">
        <v>150</v>
      </c>
      <c r="F20" s="16">
        <v>790</v>
      </c>
      <c r="G20" s="17">
        <f t="shared" si="0"/>
        <v>118500</v>
      </c>
      <c r="H20" s="51"/>
      <c r="I20" s="51"/>
    </row>
    <row r="21" spans="1:9" s="23" customFormat="1" ht="29.25" customHeight="1" x14ac:dyDescent="0.25">
      <c r="A21" s="18">
        <v>14</v>
      </c>
      <c r="B21" s="33" t="s">
        <v>34</v>
      </c>
      <c r="C21" s="41" t="s">
        <v>36</v>
      </c>
      <c r="D21" s="10" t="s">
        <v>12</v>
      </c>
      <c r="E21" s="12">
        <v>50</v>
      </c>
      <c r="F21" s="9">
        <v>1350</v>
      </c>
      <c r="G21" s="17">
        <f t="shared" si="0"/>
        <v>67500</v>
      </c>
      <c r="H21" s="51"/>
      <c r="I21" s="51"/>
    </row>
    <row r="22" spans="1:9" s="23" customFormat="1" ht="25.5" customHeight="1" x14ac:dyDescent="0.25">
      <c r="A22" s="18">
        <v>15</v>
      </c>
      <c r="B22" s="19" t="s">
        <v>37</v>
      </c>
      <c r="C22" s="19" t="s">
        <v>37</v>
      </c>
      <c r="D22" s="10" t="s">
        <v>12</v>
      </c>
      <c r="E22" s="20">
        <f>100+300</f>
        <v>400</v>
      </c>
      <c r="F22" s="16">
        <v>765.05000000000007</v>
      </c>
      <c r="G22" s="17">
        <f t="shared" si="0"/>
        <v>306020</v>
      </c>
      <c r="H22" s="51"/>
      <c r="I22" s="51"/>
    </row>
    <row r="23" spans="1:9" s="23" customFormat="1" ht="16.5" customHeight="1" x14ac:dyDescent="0.25">
      <c r="A23" s="18">
        <v>16</v>
      </c>
      <c r="B23" s="48" t="s">
        <v>38</v>
      </c>
      <c r="C23" s="48" t="s">
        <v>38</v>
      </c>
      <c r="D23" s="10" t="s">
        <v>12</v>
      </c>
      <c r="E23" s="20">
        <v>20</v>
      </c>
      <c r="F23" s="16">
        <v>145</v>
      </c>
      <c r="G23" s="17">
        <f t="shared" si="0"/>
        <v>2900</v>
      </c>
      <c r="H23" s="51"/>
      <c r="I23" s="51"/>
    </row>
    <row r="24" spans="1:9" s="23" customFormat="1" ht="48.75" customHeight="1" x14ac:dyDescent="0.25">
      <c r="A24" s="18">
        <v>17</v>
      </c>
      <c r="B24" s="48" t="s">
        <v>39</v>
      </c>
      <c r="C24" s="19" t="s">
        <v>40</v>
      </c>
      <c r="D24" s="10" t="s">
        <v>12</v>
      </c>
      <c r="E24" s="20">
        <v>12</v>
      </c>
      <c r="F24" s="16">
        <v>341</v>
      </c>
      <c r="G24" s="17">
        <f t="shared" si="0"/>
        <v>4092</v>
      </c>
      <c r="H24" s="51"/>
      <c r="I24" s="51"/>
    </row>
    <row r="25" spans="1:9" s="23" customFormat="1" ht="36" customHeight="1" x14ac:dyDescent="0.25">
      <c r="A25" s="18">
        <v>18</v>
      </c>
      <c r="B25" s="36" t="s">
        <v>41</v>
      </c>
      <c r="C25" s="37" t="s">
        <v>42</v>
      </c>
      <c r="D25" s="10" t="s">
        <v>13</v>
      </c>
      <c r="E25" s="38">
        <v>250</v>
      </c>
      <c r="F25" s="39">
        <v>3210</v>
      </c>
      <c r="G25" s="17">
        <f t="shared" si="0"/>
        <v>802500</v>
      </c>
      <c r="H25" s="51"/>
      <c r="I25" s="51"/>
    </row>
    <row r="26" spans="1:9" s="25" customFormat="1" ht="13.5" customHeight="1" x14ac:dyDescent="0.25">
      <c r="A26" s="24"/>
      <c r="B26" s="45" t="s">
        <v>15</v>
      </c>
      <c r="C26" s="8"/>
      <c r="D26" s="13"/>
      <c r="E26" s="30"/>
      <c r="F26" s="14"/>
      <c r="G26" s="2">
        <f>G6+G8</f>
        <v>6469963.5999999996</v>
      </c>
      <c r="H26" s="24"/>
      <c r="I26" s="24"/>
    </row>
    <row r="27" spans="1:9" ht="13.5" customHeight="1" x14ac:dyDescent="0.25">
      <c r="A27" s="26"/>
      <c r="B27" s="3"/>
      <c r="C27" s="3"/>
      <c r="D27" s="4"/>
      <c r="E27" s="31"/>
      <c r="F27" s="7"/>
      <c r="G27" s="5"/>
    </row>
    <row r="28" spans="1:9" x14ac:dyDescent="0.25">
      <c r="A28" s="57" t="s">
        <v>8</v>
      </c>
      <c r="B28" s="57"/>
      <c r="C28" s="57"/>
      <c r="D28" s="57"/>
      <c r="E28" s="57"/>
      <c r="F28" s="57"/>
      <c r="G28" s="57"/>
    </row>
    <row r="29" spans="1:9" s="27" customFormat="1" ht="36.75" customHeight="1" x14ac:dyDescent="0.25">
      <c r="A29" s="56" t="s">
        <v>10</v>
      </c>
      <c r="B29" s="56"/>
      <c r="C29" s="56"/>
      <c r="D29" s="56"/>
      <c r="E29" s="56"/>
      <c r="F29" s="56"/>
      <c r="G29" s="56"/>
    </row>
    <row r="31" spans="1:9" x14ac:dyDescent="0.25">
      <c r="B31" s="21" t="s">
        <v>50</v>
      </c>
      <c r="H31" s="21" t="s">
        <v>51</v>
      </c>
    </row>
    <row r="32" spans="1:9" x14ac:dyDescent="0.25">
      <c r="B32" s="21" t="s">
        <v>52</v>
      </c>
      <c r="H32" s="21" t="s">
        <v>53</v>
      </c>
    </row>
  </sheetData>
  <mergeCells count="5">
    <mergeCell ref="A29:G29"/>
    <mergeCell ref="A28:G28"/>
    <mergeCell ref="A4:G4"/>
    <mergeCell ref="A8:F8"/>
    <mergeCell ref="A6:F6"/>
  </mergeCells>
  <pageMargins left="0.19685039370078741" right="0.19685039370078741" top="0.74803149606299213" bottom="0.15748031496062992" header="0.31496062992125984" footer="0.31496062992125984"/>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МИ</vt:lpstr>
      <vt:lpstr>'ЛС и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2022-04-25T09:53:22Z</cp:lastPrinted>
  <dcterms:created xsi:type="dcterms:W3CDTF">2019-03-11T10:08:28Z</dcterms:created>
  <dcterms:modified xsi:type="dcterms:W3CDTF">2022-04-25T09:57:55Z</dcterms:modified>
</cp:coreProperties>
</file>