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2\Протокола 2022г\"/>
    </mc:Choice>
  </mc:AlternateContent>
  <bookViews>
    <workbookView xWindow="0" yWindow="0" windowWidth="20490" windowHeight="7620"/>
  </bookViews>
  <sheets>
    <sheet name="ЛС и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МИ'!$A$1:$N$70</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N62" i="1" l="1"/>
  <c r="K62" i="1"/>
  <c r="I62" i="1"/>
  <c r="K40" i="1" l="1"/>
  <c r="I31" i="1"/>
  <c r="K24" i="1"/>
  <c r="N14" i="1"/>
  <c r="G62" i="1" l="1"/>
  <c r="G8" i="1"/>
  <c r="G10" i="1"/>
  <c r="G49" i="1"/>
  <c r="G14" i="1" l="1"/>
  <c r="E31" i="1"/>
  <c r="E13" i="1"/>
  <c r="G59" i="1"/>
  <c r="G50" i="1"/>
  <c r="G51" i="1"/>
  <c r="G52" i="1"/>
  <c r="G46" i="1"/>
  <c r="G47" i="1"/>
  <c r="G48" i="1"/>
  <c r="G42" i="1"/>
  <c r="G43" i="1"/>
  <c r="G44" i="1"/>
  <c r="G40" i="1"/>
  <c r="G41" i="1"/>
  <c r="G39" i="1"/>
  <c r="G35" i="1"/>
  <c r="G22" i="1"/>
  <c r="G9" i="1"/>
  <c r="G54" i="1" l="1"/>
  <c r="G45" i="1" l="1"/>
  <c r="G13" i="1" l="1"/>
  <c r="G15" i="1"/>
  <c r="G16" i="1"/>
  <c r="G17" i="1"/>
  <c r="G18" i="1"/>
  <c r="G19" i="1"/>
  <c r="G20" i="1"/>
  <c r="G21" i="1"/>
  <c r="G23" i="1"/>
  <c r="G24" i="1"/>
  <c r="G25" i="1"/>
  <c r="G26" i="1"/>
  <c r="G27" i="1"/>
  <c r="G28" i="1"/>
  <c r="G29" i="1"/>
  <c r="G30" i="1"/>
  <c r="G31" i="1"/>
  <c r="G32" i="1"/>
  <c r="G33" i="1"/>
  <c r="G34" i="1"/>
  <c r="G36" i="1"/>
  <c r="G37" i="1"/>
  <c r="G38" i="1"/>
  <c r="G53" i="1"/>
  <c r="G55" i="1"/>
  <c r="G56" i="1"/>
  <c r="G57" i="1"/>
  <c r="G58" i="1"/>
  <c r="G60" i="1"/>
  <c r="G61" i="1"/>
  <c r="G12" i="1"/>
  <c r="G7" i="1"/>
  <c r="G6" i="1" s="1"/>
  <c r="G11" i="1" l="1"/>
</calcChain>
</file>

<file path=xl/sharedStrings.xml><?xml version="1.0" encoding="utf-8"?>
<sst xmlns="http://schemas.openxmlformats.org/spreadsheetml/2006/main" count="187" uniqueCount="113">
  <si>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</si>
  <si>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</si>
  <si>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</si>
  <si>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</si>
  <si>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</si>
  <si>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</si>
  <si>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</si>
  <si>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</si>
  <si>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</si>
  <si>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</si>
  <si>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</si>
  <si>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</si>
  <si>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штука</t>
  </si>
  <si>
    <t>флакон</t>
  </si>
  <si>
    <t>Лекарственные препараты, изготовленных в аптеках</t>
  </si>
  <si>
    <t>упаковка</t>
  </si>
  <si>
    <t>Аптечка первой помощи населению</t>
  </si>
  <si>
    <t>Аптечка первой помощи населению: бинты стерильные -  2шт, бинты нестерильные-  2шт, вата- 1уп, стерильные перчатки размером (7-8) -  6 пар, лейкопластырь- 1уп, жгут-  1 шт, спирт этиловый 70%-  1фл, груша (для отсасывания слизи)- 1шт, стерильный шпатель (для открытия ротовой полости)-1шт , мешок Амбу-  1шт, тонометр- 1шт, фонендоскоп- 1шт, валидол 0,06 грамм- 1уп, нитроглицерин 0,005-  1уп,  эпинефрин 0,1%- 1уп, раствор йода 5%- 1фл, нитроглицерин 0,005-  1уп, раствор аммиака 10 %-1фл, эпинефрин 0,1%-  1уп, раствор йода 5%-  1фл.</t>
  </si>
  <si>
    <t xml:space="preserve">Аспирационный наконечник </t>
  </si>
  <si>
    <t>Бинты изготовлены из отбеленной медицинской марли. Длина и ширина 7м х 14см; не стерильный</t>
  </si>
  <si>
    <t>Бинты изготовлены из отбеленной медицинской марли. Длина и ширина  7м х 14см; стерильный</t>
  </si>
  <si>
    <t>Гастростомическая трубка с раздельными портами для питания и доставки медикаментов размер 16</t>
  </si>
  <si>
    <t>Гастростомическая трубка с раздельными портами для питания и доставки медикаментов размер 18</t>
  </si>
  <si>
    <t>Гастростомическая трубка с раздельными портами для питания и доставки медикаментов размер 20</t>
  </si>
  <si>
    <t>Дренажная трубка размеры 2,0х2,5 силиконовая №25 метров в упаковке</t>
  </si>
  <si>
    <t>метр</t>
  </si>
  <si>
    <t>Иглы хирургические 3В1-1*50 №50 шт в уп</t>
  </si>
  <si>
    <t>Иглы  хирургические  № 50 штук в упаковке, 3В1-1*50</t>
  </si>
  <si>
    <t>Игла спинальная 27G*90 мм с интродьюсером 22G*38 мм</t>
  </si>
  <si>
    <t>Иглы хирургические 4А1-0,8*32 №50 шт в уп</t>
  </si>
  <si>
    <t>Иглы  хирургические  № 50 штук в упаковке, 4А1-0,8*32</t>
  </si>
  <si>
    <t>Иглы хирургические 4А1-0,9*36 №50 шт в уп</t>
  </si>
  <si>
    <t>Иглы  хирургические  № 50 штук в упаковке, 4В1-0,9*36</t>
  </si>
  <si>
    <t>Иглы хирургические 4А1-1*25 №50 шт в уп</t>
  </si>
  <si>
    <t>Иглы  хирургические  № 50 штук в упаковке, 4В1-1,0*25</t>
  </si>
  <si>
    <t>Иглы хирургические 4А1-1,2*55 №50 шт в уп</t>
  </si>
  <si>
    <t>Иглы  хирургические  № 50 штук в упаковке, 4А1-1,2*55</t>
  </si>
  <si>
    <t>Иглы хирургические 4А1-1,4*75 №50 шт в уп</t>
  </si>
  <si>
    <t>Иглы  хирургические  № 50 штук в упаковке, 4А1-1,4*75</t>
  </si>
  <si>
    <t>Индикаторы для наружнего применения 120/45, в упаковке по 1000 штук. Индикаторы соответствуют классу 4 (многопеременные индикаторы) по классификации ГОСТ ISO 11140-1-2011. Индикаторы представляют собой прямоугольные полоски бумажно-пленочного основания с нанесенными на лицевой стороне двумя цветовыми метками (индикаторная метка и элемент сравнения) и маркировкой (наименованием индикатора, обозначением метода стерилизации, параметрами стерилизационной выдержки, логотипом предприятия-изготовителя). Индикаторы, разделенные перфорацией, поставляются в листах.
На лицевую поверхность индикатора нанесено прозрачное защитное паропроницаемое водоотталкивающее полимерное пленочное покрытие, изолирующее индикаторную композицию и предотвращающее её контакт с медицинскими изделиями. Прозрачная полимерная пленка, закрывающая сверху индикаторную метку, не должна иметь царапин и механических повреждений.
Индикаторная композиция не проникает через подложку и не оставляет следы на материале, с которым индикатор соприкасается до, в течение и после соответствующего режима стерилизации.
Индикаторы на обратной стороне имеют липкий слой, закрытый защитной бумагой и обеспечивающий их крепление в камере стерилизатора и в качестве документа архива.
При воздействии насыщенного водяного пара на индикатор исходный красно-оранжевый цвет индикаторной метки необратимо меняется. При соблюдении условий паровой стерилизации индикаторная метка достигает цвета элемента сравнения (темно-фиолетовый) или становится темнее него.</t>
  </si>
  <si>
    <t>Катетер внутривенный Бабочка, размер 21G</t>
  </si>
  <si>
    <t>Сумма закупа</t>
  </si>
  <si>
    <t xml:space="preserve">Лезвие хирургическое, съемное, одноразовое №22 </t>
  </si>
  <si>
    <t>Лезвие хирургическое, съемное, одноразовое №23</t>
  </si>
  <si>
    <t>Трахеостомическая трубка с манжетой низкого давленния, силиконизированная S6,5</t>
  </si>
  <si>
    <t>Трубка эндотрахеальная 6,5 мм, одноразовая, стерильная</t>
  </si>
  <si>
    <t>Трубка эндотрахеальная  7,0 мм, одноразовая, стерильная</t>
  </si>
  <si>
    <t>Трубка эндотрахеальная  8,0 мм, одноразовая, стерильная</t>
  </si>
  <si>
    <t>Уксусная кислота 1%, раствор 150,0 мл</t>
  </si>
  <si>
    <t>Бинт медицинский марлевый нестерильный, размер 7м х 14см</t>
  </si>
  <si>
    <t>Бинт медицинский марлевый стерильный, размер 7м х 14см</t>
  </si>
  <si>
    <t>Аспирационные и инъекционные фильтр-канюли для многодозных флаконов объемом 3 - 1000 мл, стерильный, для однократного применения</t>
  </si>
  <si>
    <t>Аспирационные и инъекционные фильтр-канюли для многодозных флаконов объемом 3 - 1000 мл. Стандартный наконечник с антибактериальным воздушным фильтром 0,45 мкм, зеленый.
Корпус: стиролакрилонитрил/акрилонитрилбутадиенстирол. Защитная крышка и защелка из полиэтилена. Фильтр: акриловый сополимер на нейлоновой основе. Не содержит латекс, ПВХ, ДЭГФ. Стерильный, для однократного применения</t>
  </si>
  <si>
    <t>Вата медицинская, гигроскопическая, гигиеническая, стерильная, 25 гр, сжатая</t>
  </si>
  <si>
    <t>Зонд ректальный (ПХВ) для одноразового применения размер 30</t>
  </si>
  <si>
    <t>Катетер подключичный, стерильный, диаметр 1,4 мм, однократного применения</t>
  </si>
  <si>
    <t>Катетер Фоллея, трехходовой катетер, латексный с силиконовым покрытием, размер 14</t>
  </si>
  <si>
    <t>Катетер Фолея  из  латекса Уретральный трехходовой катетер Фолея из 100% силикона, для послеоперационного отведения мочи. Атравматичный наконечник тип Дюфура. Прозрачность силикона позволяет провести визуальную оценку внутреннего просвета и вынести решение о необходимости замены катетера, латексный с силиконовым покрытием, размер 14</t>
  </si>
  <si>
    <t>Уроприемник, дренируемый прозрачный однокомпенентный 10*55</t>
  </si>
  <si>
    <t>Шприц тип Жанэ 50 мл одноразовый с наконечникам для катетерной насадки</t>
  </si>
  <si>
    <t>Удлинитель оригинальный для Перфузор, стандарт</t>
  </si>
  <si>
    <t>Шовный хирургический стерильный материал простой 3/0 с иглой</t>
  </si>
  <si>
    <t xml:space="preserve">Шовный хирургический стерильный материал простой 3/0 с иглой, длина нити 75см, игла колющая 26мм, изгиб 1/2. </t>
  </si>
  <si>
    <t>Наконечник аспирационный, гибкий, тонкий, с отверстием для вакуум-контроля. Катетеры эластичны и могут сгибаться оператором для изменения угла и приспособления к специальным нуждам. Диаметр - 12 Fr. Длина - 25см. Стерильно.</t>
  </si>
  <si>
    <t>Гастростoмическая трубка показана пациентам, нуждающимся в непрерывном энтеральном питании. Материал - медицинский силикон. Универсальный порт для введения питания. Порт для введения лекарств. Внешний фиксатор типа SECUR-LOK. Силиконовый внутри желудочный баллон для фиксации трубки. Конический дистальный наконечник. Дистальный наконечник утоплен при рекомендуемом объеме баллона с не утопленным наконечником. Ренген непроницаемая полоса. Гамма-стерилизация.  размер 20</t>
  </si>
  <si>
    <t>Гастростoмическая трубка показана пациентам, нуждающимся в непрерывном энтеральном питании. Материал - медицинский силикон. Универсальный порт для введения питания. Порт для введения лекарств. Внешний фиксатор типа SECUR-LOK. Силиконовый внутри желудочный баллон для фиксации трубки. Конический дистальный наконечник. Дистальный наконечник утоплен при рекомендуемом объеме баллона с не утопленным наконечником. Ренген непроницаемая полоса. Гамма-стерилизация.  размер 18</t>
  </si>
  <si>
    <t>Гастростoмическая трубка показана пациентам, нуждающимся в непрерывном энтеральном питании. Материал - медицинский силикон. Универсальный порт для введения питания. Порт для введения лекарств. Внешний фиксатор типа SECUR-LOK. Силиконовый внутри желудочный баллон для фиксации трубки. Конический дистальный наконечник. Дистальный наконечник утоплен при рекомендуемом объеме баллона с не утопленным наконечником. Ренген непроницаемая полоса. Гамма-стерилизация.  размер 16</t>
  </si>
  <si>
    <t>Индикаторы для наружнего применения 120/45№1000</t>
  </si>
  <si>
    <t>Пакет комбинированный самоклеющийся для паровой и газовой стерилизации, размер 200х350 мм, в упаковке по 200 штук</t>
  </si>
  <si>
    <t>Тест-полоски для глюкометра Accu-Chek Active № 50</t>
  </si>
  <si>
    <t>Тест-полоски для определения глюкозы в крови (50шт в упаковке) для глюкометра Accu-Chek Active</t>
  </si>
  <si>
    <t>Лекарственные средства</t>
  </si>
  <si>
    <t>Атропина сульфат</t>
  </si>
  <si>
    <t>раствор для инъекций 1мг/мл 1 мл</t>
  </si>
  <si>
    <t>ампула</t>
  </si>
  <si>
    <t>Жгут стягивающий типа ЖВ-01 (с фиксатором)</t>
  </si>
  <si>
    <t>Жгут стягивающий типа ЖВ-01 (с фиксатором). При проведении внутривенных манипуляций с помощью жгута кровоостанавливающего типа ЖВ-01 исключено защемление кожи, одежды. Конструкция жгута позволяет работать с ним одной рукой. Вес жгута около 100 г. Длина жгута (525±25) мм. Защелка удерживается в корпусе при нагрузке на эластичную ленту не менее 8кГс.</t>
  </si>
  <si>
    <t xml:space="preserve">Катетер Фоллея 20 латексный с силиконовым покрытием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</si>
  <si>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20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</si>
  <si>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Линия для мониторинга газов типа Luer (трубка пробозаборник). Внутренний диаметр 1,2мм, длина 2,45м</t>
  </si>
  <si>
    <t>Маска одноразовая с экраном</t>
  </si>
  <si>
    <t>Одноразовые бумажные трехслойные маски на резиночках с водоотталкивающим покрытием. Внутренняя поверхность маски покрыта специальным слоем, предотвращающим запотевание. Присутствует зажим для носа. Маска снабжена защитным экраном для глаз. Ультралегкий защитный экран с антизапотевающим покрытием для эффективной защиты лица, органов дыхания и зрения. Приклеивается на маску, удобен и прост в использовании. </t>
  </si>
  <si>
    <t>Медификс система для измерения ЦВД  180 С №50</t>
  </si>
  <si>
    <t xml:space="preserve">Медификс система, шкала для измерения центрального венозного давления. Градуировка от +30см вод.ст.до -15см вод.ст. Длина - 80 см. Для многократного применения. Материал ударопрочная пластмасса. С универсальным фиксирующим зажимом. </t>
  </si>
  <si>
    <t>Набор для эпидуральной анестезии</t>
  </si>
  <si>
    <t>Эпидуральный набор с иглой 18G разъем типа Луер Лок размер эпидурального катетер 21G шприц утраты сопротивления трехкомпонентный объемом 10 мл.</t>
  </si>
  <si>
    <t>Нить хирургический капрон, нерассасывающая №4, 20метр, стерильный</t>
  </si>
  <si>
    <t>Нить хирургический капрон, нерассасывающая №5, 20метр, стерильный</t>
  </si>
  <si>
    <t>Подушка кислородная 40 л.</t>
  </si>
  <si>
    <t>Полотно нетканное</t>
  </si>
  <si>
    <t>Полотно нетканное антимикробное сорбционное стерильное 10х15 см на клеевой основе</t>
  </si>
  <si>
    <t>Полотно нетканное антимикробное сорбционное стерильное 10х29 см на клеевой основе</t>
  </si>
  <si>
    <t>Соединительная трубка для аспирационного наконечника с рукояткой, одноразовый размер 1/4in, 360cm</t>
  </si>
  <si>
    <t>Спринцовка  резиновая с твердым наконечником размер №1</t>
  </si>
  <si>
    <t xml:space="preserve">Спринцовка размер №9 с твердым наконечником </t>
  </si>
  <si>
    <t>Спринцовка №9 с твердым наконечником. Предназначена для медицинских целей в лечебных учреждениях и для индивидуального использования: для ирригации и отсасывания жидкости из полостей организма. 270 мл</t>
  </si>
  <si>
    <t>Электроды для ЭКГ мониторинга одноразовые  48*50 мм</t>
  </si>
  <si>
    <t>Одноразовые ЭКГ электроды самоклеящиеся для взрослых, вспенная основа, диаметр 50мм., в упаковке 50шт. Электроды являются гипоаллергенными.</t>
  </si>
  <si>
    <t>Системы для переливания крови, компонентов крови и кровезаменителей, системы для инфузионной и трансфузионной терапии размером 18Gх1 1/2" (1.2х38мм)</t>
  </si>
  <si>
    <t>Препараты железа (III) для парентерального применения, раствор для внутривенного введения 100 мг/2 мл с наличием терапевтического показания к лечению анемии беременных</t>
  </si>
  <si>
    <t>ТОО "NERA-PHARM"</t>
  </si>
  <si>
    <t>Руководитель ОГЗ и ЮС</t>
  </si>
  <si>
    <t>Иманғали Д.Қ.</t>
  </si>
  <si>
    <t xml:space="preserve">Специалист по государственным закупкам </t>
  </si>
  <si>
    <t>Корженко О.О.</t>
  </si>
  <si>
    <t>ТОО "ФАРМАКС-2" Цена</t>
  </si>
  <si>
    <t>ТОО "ФАРМАКС-2" Сумма</t>
  </si>
  <si>
    <t>ТОО "Unicom.DR" Цена</t>
  </si>
  <si>
    <t>ТОО "Unicom.DR" Сумма</t>
  </si>
  <si>
    <t>ТОО "ЮМК "ТЕКНА" Цена</t>
  </si>
  <si>
    <t>ТОО "ЮМК "ТЕКНА" Сумма</t>
  </si>
  <si>
    <t>не соответствует п.97 Правил № 375</t>
  </si>
  <si>
    <t>к протоколу 45 от 17.05.2022г.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</si>
</sst>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_-;\-* #,##0.00\ _₽_-;_-* &quot;-&quot;??\ _₽_-;_-@_-"/>
    <numFmt numFmtId="164" formatCode="_-* #,##0.00_р_._-;\-* #,##0.00_р_._-;_-* &quot;-&quot;??_р_._-;_-@_-"/>
    <numFmt numFmtId="165" formatCode="#,##0.00&quot; &quot;[$руб.-419];[Red]&quot;-&quot;#,##0.00&quot; &quot;[$руб.-419]"/>
    <numFmt numFmtId="166" formatCode="_-* #,##0.00,_₽_-;\-* #,##0.00,_₽_-;_-* \-??\ _₽_-;_-@_-"/>
    <numFmt numFmtId="167" formatCode="_-* #,##0.0000\ _₽_-;\-* #,##0.0000\ _₽_-;_-* &quot;-&quot;??\ _₽_-;_-@_-"/>
  </numFmts>
  <fonts count="11"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9"/>
      <color theme="1"/>
      <name val="Times New Roman"/>
      <family val="1"/>
      <charset val="204"/>
    </font>
    <font>
      <sz val="9"/>
      <color rgb="FF000000"/>
      <name val="Times New Roman"/>
      <family val="1"/>
      <charset val="204"/>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4">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cellStyleXfs>
  <cellXfs count="68">
    <xf numFmtId="0" fontId="0" fillId="0" borderId="0" xfId="0"/>
    <xf numFmtId="0" fontId="8" fillId="0" borderId="2" xfId="1" applyFont="1" applyBorder="1" applyAlignment="1">
      <alignment horizontal="center" vertical="center" wrapText="1"/>
    </xf>
    <xf numFmtId="4" fontId="8" fillId="0" borderId="2" xfId="5" applyNumberFormat="1" applyFont="1" applyFill="1" applyBorder="1" applyAlignment="1">
      <alignment horizontal="right" vertical="top"/>
    </xf>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4" fontId="7" fillId="0" borderId="0" xfId="5" applyNumberFormat="1" applyFont="1" applyFill="1" applyBorder="1" applyAlignment="1">
      <alignment horizontal="right" vertical="top"/>
    </xf>
    <xf numFmtId="43" fontId="8" fillId="0" borderId="2" xfId="22" applyFont="1" applyBorder="1" applyAlignment="1">
      <alignment horizontal="center" vertical="center" wrapText="1"/>
    </xf>
    <xf numFmtId="43" fontId="7" fillId="0" borderId="0" xfId="22" applyFont="1" applyFill="1" applyBorder="1" applyAlignment="1">
      <alignment horizontal="right" vertical="top" wrapText="1"/>
    </xf>
    <xf numFmtId="0" fontId="8" fillId="0" borderId="6" xfId="5" applyFont="1" applyFill="1" applyBorder="1" applyAlignment="1">
      <alignment horizontal="left" vertical="top" wrapText="1"/>
    </xf>
    <xf numFmtId="43" fontId="7" fillId="0" borderId="2" xfId="22" applyFont="1" applyFill="1" applyBorder="1" applyAlignment="1">
      <alignment horizontal="right" vertical="center" wrapText="1"/>
    </xf>
    <xf numFmtId="0" fontId="7" fillId="0" borderId="2" xfId="0" applyFont="1" applyFill="1" applyBorder="1" applyAlignment="1">
      <alignment horizontal="center" vertical="center" wrapText="1"/>
    </xf>
    <xf numFmtId="0" fontId="7" fillId="0" borderId="2" xfId="1" applyFont="1" applyFill="1" applyBorder="1" applyAlignment="1">
      <alignment horizontal="left" vertical="top" wrapText="1"/>
    </xf>
    <xf numFmtId="0" fontId="9" fillId="0" borderId="2" xfId="0" applyFont="1" applyFill="1" applyBorder="1" applyAlignment="1">
      <alignment horizontal="center" vertical="center" wrapText="1"/>
    </xf>
    <xf numFmtId="0" fontId="8" fillId="0" borderId="6" xfId="5" applyFont="1" applyFill="1" applyBorder="1" applyAlignment="1">
      <alignment horizontal="center" vertical="top" wrapText="1"/>
    </xf>
    <xf numFmtId="43" fontId="8" fillId="0" borderId="6" xfId="22" applyFont="1" applyFill="1" applyBorder="1" applyAlignment="1">
      <alignment horizontal="right" vertical="top" wrapText="1"/>
    </xf>
    <xf numFmtId="0" fontId="7" fillId="0" borderId="2" xfId="0" applyFont="1" applyFill="1" applyBorder="1" applyAlignment="1">
      <alignment horizontal="center" vertical="center"/>
    </xf>
    <xf numFmtId="43" fontId="7" fillId="0" borderId="2" xfId="19" applyFont="1" applyFill="1" applyBorder="1" applyAlignment="1">
      <alignment horizontal="right" vertical="center" wrapText="1"/>
    </xf>
    <xf numFmtId="43" fontId="10" fillId="0" borderId="2" xfId="22" applyFont="1" applyFill="1" applyBorder="1" applyAlignment="1">
      <alignment horizontal="right" vertical="center" wrapText="1"/>
    </xf>
    <xf numFmtId="0" fontId="8" fillId="0" borderId="2" xfId="1" applyFont="1" applyFill="1" applyBorder="1" applyAlignment="1">
      <alignment horizontal="center" vertical="center"/>
    </xf>
    <xf numFmtId="0" fontId="7" fillId="0" borderId="2" xfId="0" applyFont="1" applyFill="1" applyBorder="1" applyAlignment="1">
      <alignment vertical="top" wrapText="1"/>
    </xf>
    <xf numFmtId="3" fontId="7" fillId="0" borderId="2" xfId="19" applyNumberFormat="1" applyFont="1" applyFill="1" applyBorder="1" applyAlignment="1">
      <alignment horizontal="center" vertical="center"/>
    </xf>
    <xf numFmtId="0" fontId="7" fillId="0" borderId="0" xfId="1" applyFont="1" applyAlignment="1">
      <alignment vertical="top"/>
    </xf>
    <xf numFmtId="43" fontId="7" fillId="0" borderId="0" xfId="22" applyFont="1" applyAlignment="1">
      <alignment horizontal="right" vertical="top"/>
    </xf>
    <xf numFmtId="0" fontId="7" fillId="0" borderId="0" xfId="1" applyFont="1" applyFill="1" applyAlignment="1">
      <alignment vertical="top"/>
    </xf>
    <xf numFmtId="0" fontId="8" fillId="0" borderId="2" xfId="1" applyFont="1" applyBorder="1" applyAlignment="1">
      <alignment vertical="top"/>
    </xf>
    <xf numFmtId="0" fontId="8" fillId="0" borderId="0" xfId="1" applyFont="1" applyAlignment="1">
      <alignment vertical="top"/>
    </xf>
    <xf numFmtId="0" fontId="7" fillId="0" borderId="0" xfId="1" applyFont="1" applyBorder="1" applyAlignment="1">
      <alignment vertical="top"/>
    </xf>
    <xf numFmtId="0" fontId="7" fillId="0" borderId="0" xfId="0" applyFont="1" applyFill="1" applyAlignment="1">
      <alignment vertical="top"/>
    </xf>
    <xf numFmtId="0" fontId="7" fillId="0" borderId="0" xfId="1" applyFont="1" applyAlignment="1">
      <alignment horizontal="center" vertical="top"/>
    </xf>
    <xf numFmtId="0" fontId="8" fillId="0" borderId="2" xfId="1" applyFont="1" applyBorder="1" applyAlignment="1">
      <alignment horizontal="center" vertical="center"/>
    </xf>
    <xf numFmtId="3" fontId="8" fillId="0" borderId="6" xfId="5" applyNumberFormat="1" applyFont="1" applyFill="1" applyBorder="1" applyAlignment="1">
      <alignment horizontal="center" vertical="top"/>
    </xf>
    <xf numFmtId="0" fontId="7" fillId="0" borderId="0" xfId="5" applyFont="1" applyFill="1" applyBorder="1" applyAlignment="1">
      <alignment horizontal="center" vertical="top"/>
    </xf>
    <xf numFmtId="0" fontId="7" fillId="0" borderId="0" xfId="1" applyFont="1" applyAlignment="1">
      <alignment horizontal="left" vertical="top"/>
    </xf>
    <xf numFmtId="0" fontId="7" fillId="0" borderId="2" xfId="1" applyFont="1" applyFill="1" applyBorder="1" applyAlignment="1">
      <alignment horizontal="left" vertical="center" wrapText="1"/>
    </xf>
    <xf numFmtId="0" fontId="7" fillId="0" borderId="2" xfId="0" applyFont="1" applyFill="1" applyBorder="1" applyAlignment="1">
      <alignment vertical="center" wrapText="1"/>
    </xf>
    <xf numFmtId="0" fontId="7" fillId="0" borderId="2" xfId="0" applyFont="1" applyFill="1" applyBorder="1" applyAlignment="1">
      <alignment horizontal="left" vertical="center" wrapText="1"/>
    </xf>
    <xf numFmtId="0" fontId="7" fillId="0" borderId="6" xfId="0" applyFont="1" applyFill="1" applyBorder="1" applyAlignment="1">
      <alignment vertical="center" wrapText="1"/>
    </xf>
    <xf numFmtId="0" fontId="7" fillId="0" borderId="6" xfId="0" applyFont="1" applyFill="1" applyBorder="1" applyAlignment="1">
      <alignment vertical="top" wrapText="1"/>
    </xf>
    <xf numFmtId="0" fontId="7" fillId="0" borderId="6" xfId="0" applyFont="1" applyFill="1" applyBorder="1" applyAlignment="1">
      <alignment horizontal="center" vertical="center" wrapText="1"/>
    </xf>
    <xf numFmtId="3" fontId="7" fillId="0" borderId="6" xfId="19" applyNumberFormat="1" applyFont="1" applyFill="1" applyBorder="1" applyAlignment="1">
      <alignment horizontal="center" vertical="center"/>
    </xf>
    <xf numFmtId="43" fontId="7" fillId="0" borderId="6" xfId="19" applyFont="1" applyFill="1" applyBorder="1" applyAlignment="1">
      <alignment horizontal="right" vertical="center" wrapText="1"/>
    </xf>
    <xf numFmtId="43" fontId="8" fillId="0" borderId="5" xfId="1" applyNumberFormat="1" applyFont="1" applyBorder="1" applyAlignment="1">
      <alignment horizontal="right" vertical="top" wrapText="1"/>
    </xf>
    <xf numFmtId="0" fontId="7" fillId="0" borderId="2" xfId="1" applyFont="1" applyBorder="1" applyAlignment="1">
      <alignment horizontal="center" vertical="center" wrapText="1"/>
    </xf>
    <xf numFmtId="0" fontId="7" fillId="0" borderId="2" xfId="1" applyFont="1" applyBorder="1" applyAlignment="1">
      <alignment horizontal="left" vertical="top" wrapText="1"/>
    </xf>
    <xf numFmtId="0" fontId="7" fillId="0" borderId="2" xfId="1" applyFont="1" applyBorder="1" applyAlignment="1">
      <alignment horizontal="center" vertical="center"/>
    </xf>
    <xf numFmtId="43" fontId="7" fillId="0" borderId="2" xfId="22" applyFont="1" applyBorder="1" applyAlignment="1">
      <alignment horizontal="center" vertical="center" wrapText="1"/>
    </xf>
    <xf numFmtId="43" fontId="7" fillId="0" borderId="2" xfId="22" applyFont="1" applyBorder="1" applyAlignment="1">
      <alignment horizontal="right" vertical="center" wrapText="1"/>
    </xf>
    <xf numFmtId="43" fontId="8" fillId="0" borderId="5" xfId="1" applyNumberFormat="1" applyFont="1" applyBorder="1" applyAlignment="1">
      <alignment horizontal="right" vertical="center" wrapText="1"/>
    </xf>
    <xf numFmtId="0" fontId="8" fillId="0" borderId="6" xfId="0" applyFont="1" applyFill="1" applyBorder="1" applyAlignment="1">
      <alignment vertical="top"/>
    </xf>
    <xf numFmtId="43" fontId="7" fillId="0" borderId="5" xfId="22" applyFont="1" applyBorder="1" applyAlignment="1">
      <alignment horizontal="right" vertical="center" wrapText="1"/>
    </xf>
    <xf numFmtId="43" fontId="8" fillId="0" borderId="5" xfId="22" applyFont="1" applyBorder="1" applyAlignment="1">
      <alignment horizontal="right" vertical="center" wrapText="1"/>
    </xf>
    <xf numFmtId="167" fontId="7" fillId="0" borderId="6" xfId="19" applyNumberFormat="1" applyFont="1" applyFill="1" applyBorder="1" applyAlignment="1">
      <alignment horizontal="right" vertical="center" wrapText="1"/>
    </xf>
    <xf numFmtId="0" fontId="7" fillId="0" borderId="2" xfId="1" applyFont="1" applyBorder="1" applyAlignment="1">
      <alignment vertical="top"/>
    </xf>
    <xf numFmtId="0" fontId="7" fillId="0" borderId="2" xfId="1" applyFont="1" applyFill="1" applyBorder="1" applyAlignment="1">
      <alignment vertical="top"/>
    </xf>
    <xf numFmtId="0" fontId="7" fillId="0" borderId="0" xfId="1" applyFont="1"/>
    <xf numFmtId="43" fontId="7" fillId="0" borderId="0" xfId="22" applyFont="1" applyAlignment="1">
      <alignment horizontal="right"/>
    </xf>
    <xf numFmtId="43" fontId="7" fillId="2" borderId="2" xfId="22" applyFont="1" applyFill="1" applyBorder="1" applyAlignment="1">
      <alignment horizontal="right" vertical="center" wrapText="1"/>
    </xf>
    <xf numFmtId="43" fontId="7" fillId="2" borderId="2" xfId="1" applyNumberFormat="1" applyFont="1" applyFill="1" applyBorder="1" applyAlignment="1">
      <alignment horizontal="right" vertical="center" wrapText="1"/>
    </xf>
    <xf numFmtId="43" fontId="7" fillId="3" borderId="2" xfId="22" applyFont="1" applyFill="1" applyBorder="1" applyAlignment="1">
      <alignment horizontal="right" vertical="center" wrapText="1"/>
    </xf>
    <xf numFmtId="0" fontId="7" fillId="0" borderId="2" xfId="1" applyFont="1" applyFill="1" applyBorder="1" applyAlignment="1">
      <alignment horizontal="center" vertical="center" wrapText="1"/>
    </xf>
    <xf numFmtId="43" fontId="8" fillId="0" borderId="2" xfId="1" applyNumberFormat="1" applyFont="1" applyBorder="1" applyAlignment="1">
      <alignment horizontal="right" vertical="top" wrapText="1"/>
    </xf>
    <xf numFmtId="0" fontId="7" fillId="0" borderId="0" xfId="0" applyFont="1" applyFill="1" applyBorder="1" applyAlignment="1">
      <alignment horizontal="left" vertical="top" wrapText="1"/>
    </xf>
    <xf numFmtId="0" fontId="7" fillId="0" borderId="0" xfId="0" applyFont="1" applyFill="1" applyBorder="1" applyAlignment="1">
      <alignment vertical="top"/>
    </xf>
    <xf numFmtId="0" fontId="8" fillId="0" borderId="1" xfId="1" applyFont="1" applyBorder="1" applyAlignment="1">
      <alignment horizontal="center" vertical="top"/>
    </xf>
    <xf numFmtId="0" fontId="8" fillId="0" borderId="2" xfId="1" applyFont="1" applyBorder="1" applyAlignment="1">
      <alignment horizontal="center" vertical="top"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cellXfs>
  <cellStyles count="24">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9"/>
  <sheetViews>
    <sheetView tabSelected="1" view="pageBreakPreview" zoomScale="90" zoomScaleSheetLayoutView="90" workbookViewId="0">
      <selection activeCell="C2" sqref="C2"/>
    </sheetView>
  </sheetViews>
  <sheetFormatPr defaultColWidth="8.85546875" defaultRowHeight="12" x14ac:dyDescent="0.25"/>
  <cols>
    <col min="1" max="1" width="6.42578125" style="21" customWidth="1"/>
    <col min="2" max="2" width="49.5703125" style="21" customWidth="1"/>
    <col min="3" max="3" width="49.7109375" style="21" customWidth="1"/>
    <col min="4" max="4" width="13.28515625" style="21" customWidth="1"/>
    <col min="5" max="5" width="15.42578125" style="28" customWidth="1"/>
    <col min="6" max="6" width="13.28515625" style="22" customWidth="1"/>
    <col min="7" max="7" width="17.85546875" style="21" customWidth="1"/>
    <col min="8" max="14" width="17.5703125" style="21" customWidth="1"/>
    <col min="15" max="16384" width="8.85546875" style="21"/>
  </cols>
  <sheetData>
    <row r="1" spans="1:14" x14ac:dyDescent="0.25">
      <c r="E1" s="32" t="s">
        <v>0</v>
      </c>
    </row>
    <row r="2" spans="1:14" x14ac:dyDescent="0.25">
      <c r="E2" s="32" t="s">
        <v>112</v>
      </c>
    </row>
    <row r="4" spans="1:14" ht="15.75" customHeight="1" x14ac:dyDescent="0.25">
      <c r="A4" s="63" t="s">
        <v>1</v>
      </c>
      <c r="B4" s="63"/>
      <c r="C4" s="63"/>
      <c r="D4" s="63"/>
      <c r="E4" s="63"/>
      <c r="F4" s="63"/>
      <c r="G4" s="63"/>
    </row>
    <row r="5" spans="1:14" ht="40.5" customHeight="1" x14ac:dyDescent="0.25">
      <c r="A5" s="1" t="s">
        <v>2</v>
      </c>
      <c r="B5" s="1" t="s">
        <v>3</v>
      </c>
      <c r="C5" s="1" t="s">
        <v>9</v>
      </c>
      <c r="D5" s="1" t="s">
        <v>4</v>
      </c>
      <c r="E5" s="29" t="s">
        <v>5</v>
      </c>
      <c r="F5" s="6" t="s">
        <v>6</v>
      </c>
      <c r="G5" s="1" t="s">
        <v>7</v>
      </c>
      <c r="H5" s="1" t="s">
        <v>109</v>
      </c>
      <c r="I5" s="1" t="s">
        <v>110</v>
      </c>
      <c r="J5" s="1" t="s">
        <v>107</v>
      </c>
      <c r="K5" s="1" t="s">
        <v>108</v>
      </c>
      <c r="L5" s="1" t="s">
        <v>100</v>
      </c>
      <c r="M5" s="1" t="s">
        <v>105</v>
      </c>
      <c r="N5" s="1" t="s">
        <v>106</v>
      </c>
    </row>
    <row r="6" spans="1:14" ht="17.25" customHeight="1" x14ac:dyDescent="0.25">
      <c r="A6" s="65" t="s">
        <v>14</v>
      </c>
      <c r="B6" s="66"/>
      <c r="C6" s="66"/>
      <c r="D6" s="66"/>
      <c r="E6" s="66"/>
      <c r="F6" s="67"/>
      <c r="G6" s="47">
        <f>G7</f>
        <v>12600</v>
      </c>
      <c r="H6" s="52"/>
      <c r="I6" s="52"/>
      <c r="J6" s="52"/>
      <c r="K6" s="52"/>
      <c r="L6" s="52"/>
      <c r="M6" s="52"/>
      <c r="N6" s="52"/>
    </row>
    <row r="7" spans="1:14" ht="16.5" customHeight="1" x14ac:dyDescent="0.25">
      <c r="A7" s="1">
        <v>1</v>
      </c>
      <c r="B7" s="43" t="s">
        <v>48</v>
      </c>
      <c r="C7" s="43" t="s">
        <v>48</v>
      </c>
      <c r="D7" s="42" t="s">
        <v>13</v>
      </c>
      <c r="E7" s="44">
        <v>36</v>
      </c>
      <c r="F7" s="45">
        <v>350</v>
      </c>
      <c r="G7" s="46">
        <f>E7*F7</f>
        <v>12600</v>
      </c>
      <c r="H7" s="52"/>
      <c r="I7" s="52"/>
      <c r="J7" s="52"/>
      <c r="K7" s="52"/>
      <c r="L7" s="52"/>
      <c r="M7" s="52"/>
      <c r="N7" s="52"/>
    </row>
    <row r="8" spans="1:14" ht="16.5" customHeight="1" x14ac:dyDescent="0.25">
      <c r="A8" s="65" t="s">
        <v>71</v>
      </c>
      <c r="B8" s="66"/>
      <c r="C8" s="66"/>
      <c r="D8" s="66"/>
      <c r="E8" s="66"/>
      <c r="F8" s="67"/>
      <c r="G8" s="50">
        <f>G9+G10</f>
        <v>77328.899999999994</v>
      </c>
      <c r="H8" s="52"/>
      <c r="I8" s="52"/>
      <c r="J8" s="52"/>
      <c r="K8" s="52"/>
      <c r="L8" s="52"/>
      <c r="M8" s="52"/>
      <c r="N8" s="52"/>
    </row>
    <row r="9" spans="1:14" ht="16.5" customHeight="1" x14ac:dyDescent="0.25">
      <c r="A9" s="1">
        <v>2</v>
      </c>
      <c r="B9" s="43" t="s">
        <v>72</v>
      </c>
      <c r="C9" s="43" t="s">
        <v>73</v>
      </c>
      <c r="D9" s="42" t="s">
        <v>74</v>
      </c>
      <c r="E9" s="44">
        <v>750</v>
      </c>
      <c r="F9" s="45">
        <v>56.4</v>
      </c>
      <c r="G9" s="49">
        <f>E9*F9</f>
        <v>42300</v>
      </c>
      <c r="H9" s="52"/>
      <c r="I9" s="52"/>
      <c r="J9" s="52"/>
      <c r="K9" s="52"/>
      <c r="L9" s="52"/>
      <c r="M9" s="52"/>
      <c r="N9" s="52"/>
    </row>
    <row r="10" spans="1:14" ht="38.25" customHeight="1" x14ac:dyDescent="0.25">
      <c r="A10" s="1">
        <v>3</v>
      </c>
      <c r="B10" s="43" t="s">
        <v>99</v>
      </c>
      <c r="C10" s="43" t="s">
        <v>99</v>
      </c>
      <c r="D10" s="42" t="s">
        <v>74</v>
      </c>
      <c r="E10" s="44">
        <v>90</v>
      </c>
      <c r="F10" s="45">
        <v>389.21</v>
      </c>
      <c r="G10" s="49">
        <f>E10*F10</f>
        <v>35028.9</v>
      </c>
      <c r="H10" s="52"/>
      <c r="I10" s="52"/>
      <c r="J10" s="52"/>
      <c r="K10" s="52"/>
      <c r="L10" s="52"/>
      <c r="M10" s="52"/>
      <c r="N10" s="52"/>
    </row>
    <row r="11" spans="1:14" ht="12.75" customHeight="1" x14ac:dyDescent="0.25">
      <c r="A11" s="64" t="s">
        <v>11</v>
      </c>
      <c r="B11" s="64"/>
      <c r="C11" s="64"/>
      <c r="D11" s="64"/>
      <c r="E11" s="64"/>
      <c r="F11" s="64"/>
      <c r="G11" s="41">
        <f>SUM(G12:G61)</f>
        <v>9329880.4930000007</v>
      </c>
      <c r="H11" s="52"/>
      <c r="I11" s="52"/>
      <c r="J11" s="52"/>
      <c r="K11" s="52"/>
      <c r="L11" s="52"/>
      <c r="M11" s="52"/>
      <c r="N11" s="52"/>
    </row>
    <row r="12" spans="1:14" s="23" customFormat="1" ht="118.5" customHeight="1" x14ac:dyDescent="0.25">
      <c r="A12" s="18">
        <v>4</v>
      </c>
      <c r="B12" s="33" t="s">
        <v>16</v>
      </c>
      <c r="C12" s="11" t="s">
        <v>17</v>
      </c>
      <c r="D12" s="12" t="s">
        <v>12</v>
      </c>
      <c r="E12" s="15">
        <v>8</v>
      </c>
      <c r="F12" s="9">
        <v>5200</v>
      </c>
      <c r="G12" s="17">
        <f>E12*F12</f>
        <v>41600</v>
      </c>
      <c r="H12" s="53"/>
      <c r="I12" s="53"/>
      <c r="J12" s="53"/>
      <c r="K12" s="53"/>
      <c r="L12" s="53"/>
      <c r="M12" s="53"/>
      <c r="N12" s="53"/>
    </row>
    <row r="13" spans="1:14" s="23" customFormat="1" ht="49.5" customHeight="1" x14ac:dyDescent="0.25">
      <c r="A13" s="18">
        <v>5</v>
      </c>
      <c r="B13" s="34" t="s">
        <v>18</v>
      </c>
      <c r="C13" s="19" t="s">
        <v>63</v>
      </c>
      <c r="D13" s="10" t="s">
        <v>12</v>
      </c>
      <c r="E13" s="20">
        <f>500+300</f>
        <v>800</v>
      </c>
      <c r="F13" s="16">
        <v>836</v>
      </c>
      <c r="G13" s="17">
        <f t="shared" ref="G13:G61" si="0">E13*F13</f>
        <v>668800</v>
      </c>
      <c r="H13" s="53"/>
      <c r="I13" s="53"/>
      <c r="J13" s="53"/>
      <c r="K13" s="53"/>
      <c r="L13" s="53"/>
      <c r="M13" s="53"/>
      <c r="N13" s="53"/>
    </row>
    <row r="14" spans="1:14" s="23" customFormat="1" ht="83.25" customHeight="1" x14ac:dyDescent="0.25">
      <c r="A14" s="18">
        <v>6</v>
      </c>
      <c r="B14" s="36" t="s">
        <v>51</v>
      </c>
      <c r="C14" s="37" t="s">
        <v>52</v>
      </c>
      <c r="D14" s="38" t="s">
        <v>12</v>
      </c>
      <c r="E14" s="39">
        <v>2370</v>
      </c>
      <c r="F14" s="40">
        <v>640</v>
      </c>
      <c r="G14" s="17">
        <f t="shared" si="0"/>
        <v>1516800</v>
      </c>
      <c r="H14" s="53"/>
      <c r="I14" s="53"/>
      <c r="J14" s="53"/>
      <c r="K14" s="53"/>
      <c r="L14" s="53"/>
      <c r="M14" s="56">
        <v>529</v>
      </c>
      <c r="N14" s="57">
        <f>M14*E14</f>
        <v>1253730</v>
      </c>
    </row>
    <row r="15" spans="1:14" s="23" customFormat="1" ht="25.5" customHeight="1" x14ac:dyDescent="0.25">
      <c r="A15" s="18">
        <v>7</v>
      </c>
      <c r="B15" s="34" t="s">
        <v>49</v>
      </c>
      <c r="C15" s="19" t="s">
        <v>19</v>
      </c>
      <c r="D15" s="10" t="s">
        <v>12</v>
      </c>
      <c r="E15" s="20">
        <v>720</v>
      </c>
      <c r="F15" s="16">
        <v>63.921800000000005</v>
      </c>
      <c r="G15" s="17">
        <f t="shared" si="0"/>
        <v>46023.696000000004</v>
      </c>
      <c r="H15" s="53"/>
      <c r="I15" s="53"/>
      <c r="J15" s="53"/>
      <c r="K15" s="53"/>
      <c r="L15" s="53"/>
      <c r="M15" s="53"/>
      <c r="N15" s="53"/>
    </row>
    <row r="16" spans="1:14" s="23" customFormat="1" ht="26.25" customHeight="1" x14ac:dyDescent="0.25">
      <c r="A16" s="18">
        <v>8</v>
      </c>
      <c r="B16" s="34" t="s">
        <v>50</v>
      </c>
      <c r="C16" s="19" t="s">
        <v>20</v>
      </c>
      <c r="D16" s="10" t="s">
        <v>12</v>
      </c>
      <c r="E16" s="20">
        <v>490</v>
      </c>
      <c r="F16" s="16">
        <v>59.74</v>
      </c>
      <c r="G16" s="17">
        <f t="shared" si="0"/>
        <v>29272.600000000002</v>
      </c>
      <c r="H16" s="53"/>
      <c r="I16" s="53"/>
      <c r="J16" s="53"/>
      <c r="K16" s="53"/>
      <c r="L16" s="53"/>
      <c r="M16" s="53"/>
      <c r="N16" s="53"/>
    </row>
    <row r="17" spans="1:14" s="23" customFormat="1" ht="26.25" customHeight="1" x14ac:dyDescent="0.25">
      <c r="A17" s="18">
        <v>9</v>
      </c>
      <c r="B17" s="35" t="s">
        <v>53</v>
      </c>
      <c r="C17" s="19" t="s">
        <v>53</v>
      </c>
      <c r="D17" s="10" t="s">
        <v>15</v>
      </c>
      <c r="E17" s="20">
        <v>3</v>
      </c>
      <c r="F17" s="16">
        <v>95</v>
      </c>
      <c r="G17" s="17">
        <f t="shared" si="0"/>
        <v>285</v>
      </c>
      <c r="H17" s="53"/>
      <c r="I17" s="53"/>
      <c r="J17" s="53"/>
      <c r="K17" s="53"/>
      <c r="L17" s="53"/>
      <c r="M17" s="53"/>
      <c r="N17" s="53"/>
    </row>
    <row r="18" spans="1:14" s="23" customFormat="1" ht="107.25" customHeight="1" x14ac:dyDescent="0.25">
      <c r="A18" s="18">
        <v>10</v>
      </c>
      <c r="B18" s="35" t="s">
        <v>23</v>
      </c>
      <c r="C18" s="19" t="s">
        <v>64</v>
      </c>
      <c r="D18" s="10" t="s">
        <v>12</v>
      </c>
      <c r="E18" s="20">
        <v>15</v>
      </c>
      <c r="F18" s="16">
        <v>27000</v>
      </c>
      <c r="G18" s="17">
        <f t="shared" si="0"/>
        <v>405000</v>
      </c>
      <c r="H18" s="53"/>
      <c r="I18" s="53"/>
      <c r="J18" s="53"/>
      <c r="K18" s="53"/>
      <c r="L18" s="53"/>
      <c r="M18" s="53"/>
      <c r="N18" s="53"/>
    </row>
    <row r="19" spans="1:14" s="23" customFormat="1" ht="107.25" customHeight="1" x14ac:dyDescent="0.25">
      <c r="A19" s="18">
        <v>11</v>
      </c>
      <c r="B19" s="35" t="s">
        <v>22</v>
      </c>
      <c r="C19" s="19" t="s">
        <v>65</v>
      </c>
      <c r="D19" s="10" t="s">
        <v>12</v>
      </c>
      <c r="E19" s="20">
        <v>10</v>
      </c>
      <c r="F19" s="16">
        <v>27000</v>
      </c>
      <c r="G19" s="17">
        <f t="shared" si="0"/>
        <v>270000</v>
      </c>
      <c r="H19" s="53"/>
      <c r="I19" s="53"/>
      <c r="J19" s="53"/>
      <c r="K19" s="53"/>
      <c r="L19" s="53"/>
      <c r="M19" s="53"/>
      <c r="N19" s="53"/>
    </row>
    <row r="20" spans="1:14" s="23" customFormat="1" ht="108" customHeight="1" x14ac:dyDescent="0.25">
      <c r="A20" s="18">
        <v>12</v>
      </c>
      <c r="B20" s="35" t="s">
        <v>21</v>
      </c>
      <c r="C20" s="19" t="s">
        <v>66</v>
      </c>
      <c r="D20" s="10" t="s">
        <v>12</v>
      </c>
      <c r="E20" s="20">
        <v>5</v>
      </c>
      <c r="F20" s="16">
        <v>27000</v>
      </c>
      <c r="G20" s="17">
        <f t="shared" si="0"/>
        <v>135000</v>
      </c>
      <c r="H20" s="53"/>
      <c r="I20" s="53"/>
      <c r="J20" s="53"/>
      <c r="K20" s="53"/>
      <c r="L20" s="53"/>
      <c r="M20" s="53"/>
      <c r="N20" s="53"/>
    </row>
    <row r="21" spans="1:14" s="23" customFormat="1" ht="25.5" customHeight="1" x14ac:dyDescent="0.25">
      <c r="A21" s="18">
        <v>13</v>
      </c>
      <c r="B21" s="35" t="s">
        <v>24</v>
      </c>
      <c r="C21" s="19" t="s">
        <v>24</v>
      </c>
      <c r="D21" s="10" t="s">
        <v>25</v>
      </c>
      <c r="E21" s="20">
        <v>25</v>
      </c>
      <c r="F21" s="16">
        <v>958.72</v>
      </c>
      <c r="G21" s="17">
        <f t="shared" si="0"/>
        <v>23968</v>
      </c>
      <c r="H21" s="53"/>
      <c r="I21" s="53"/>
      <c r="J21" s="53"/>
      <c r="K21" s="53"/>
      <c r="L21" s="53"/>
      <c r="M21" s="53"/>
      <c r="N21" s="53"/>
    </row>
    <row r="22" spans="1:14" s="23" customFormat="1" ht="81.75" customHeight="1" x14ac:dyDescent="0.25">
      <c r="A22" s="18">
        <v>14</v>
      </c>
      <c r="B22" s="11" t="s">
        <v>75</v>
      </c>
      <c r="C22" s="11" t="s">
        <v>76</v>
      </c>
      <c r="D22" s="12" t="s">
        <v>12</v>
      </c>
      <c r="E22" s="15">
        <v>72</v>
      </c>
      <c r="F22" s="9">
        <v>3500</v>
      </c>
      <c r="G22" s="17">
        <f t="shared" si="0"/>
        <v>252000</v>
      </c>
      <c r="H22" s="53"/>
      <c r="I22" s="53"/>
      <c r="J22" s="59" t="s">
        <v>111</v>
      </c>
      <c r="K22" s="53"/>
      <c r="L22" s="53"/>
      <c r="M22" s="53"/>
      <c r="N22" s="53"/>
    </row>
    <row r="23" spans="1:14" s="23" customFormat="1" ht="16.5" customHeight="1" x14ac:dyDescent="0.25">
      <c r="A23" s="18">
        <v>15</v>
      </c>
      <c r="B23" s="36" t="s">
        <v>54</v>
      </c>
      <c r="C23" s="37" t="s">
        <v>54</v>
      </c>
      <c r="D23" s="38" t="s">
        <v>12</v>
      </c>
      <c r="E23" s="39">
        <v>100</v>
      </c>
      <c r="F23" s="40">
        <v>235.4</v>
      </c>
      <c r="G23" s="17">
        <f t="shared" si="0"/>
        <v>23540</v>
      </c>
      <c r="H23" s="53"/>
      <c r="I23" s="53"/>
      <c r="J23" s="53"/>
      <c r="K23" s="53"/>
      <c r="L23" s="53"/>
      <c r="M23" s="53"/>
      <c r="N23" s="53"/>
    </row>
    <row r="24" spans="1:14" s="23" customFormat="1" ht="15" customHeight="1" x14ac:dyDescent="0.25">
      <c r="A24" s="18">
        <v>16</v>
      </c>
      <c r="B24" s="36" t="s">
        <v>28</v>
      </c>
      <c r="C24" s="37" t="s">
        <v>28</v>
      </c>
      <c r="D24" s="38" t="s">
        <v>12</v>
      </c>
      <c r="E24" s="39">
        <v>400</v>
      </c>
      <c r="F24" s="40">
        <v>2300</v>
      </c>
      <c r="G24" s="17">
        <f t="shared" si="0"/>
        <v>920000</v>
      </c>
      <c r="H24" s="53"/>
      <c r="I24" s="53"/>
      <c r="J24" s="58">
        <v>1800</v>
      </c>
      <c r="K24" s="58">
        <f>E24*J24</f>
        <v>720000</v>
      </c>
      <c r="L24" s="9">
        <v>2160</v>
      </c>
      <c r="M24" s="53"/>
      <c r="N24" s="53"/>
    </row>
    <row r="25" spans="1:14" s="23" customFormat="1" ht="17.25" customHeight="1" x14ac:dyDescent="0.25">
      <c r="A25" s="18">
        <v>17</v>
      </c>
      <c r="B25" s="36" t="s">
        <v>26</v>
      </c>
      <c r="C25" s="37" t="s">
        <v>27</v>
      </c>
      <c r="D25" s="10" t="s">
        <v>15</v>
      </c>
      <c r="E25" s="39">
        <v>2</v>
      </c>
      <c r="F25" s="40">
        <v>25252</v>
      </c>
      <c r="G25" s="17">
        <f t="shared" si="0"/>
        <v>50504</v>
      </c>
      <c r="H25" s="53"/>
      <c r="I25" s="53"/>
      <c r="J25" s="53"/>
      <c r="K25" s="53"/>
      <c r="L25" s="53"/>
      <c r="M25" s="53"/>
      <c r="N25" s="53"/>
    </row>
    <row r="26" spans="1:14" s="23" customFormat="1" ht="24.75" customHeight="1" x14ac:dyDescent="0.25">
      <c r="A26" s="18">
        <v>18</v>
      </c>
      <c r="B26" s="36" t="s">
        <v>29</v>
      </c>
      <c r="C26" s="37" t="s">
        <v>30</v>
      </c>
      <c r="D26" s="10" t="s">
        <v>15</v>
      </c>
      <c r="E26" s="39">
        <v>2</v>
      </c>
      <c r="F26" s="40">
        <v>25252</v>
      </c>
      <c r="G26" s="17">
        <f t="shared" si="0"/>
        <v>50504</v>
      </c>
      <c r="H26" s="53"/>
      <c r="I26" s="53"/>
      <c r="J26" s="53"/>
      <c r="K26" s="53"/>
      <c r="L26" s="53"/>
      <c r="M26" s="53"/>
      <c r="N26" s="53"/>
    </row>
    <row r="27" spans="1:14" s="23" customFormat="1" ht="24.75" customHeight="1" x14ac:dyDescent="0.25">
      <c r="A27" s="18">
        <v>19</v>
      </c>
      <c r="B27" s="36" t="s">
        <v>31</v>
      </c>
      <c r="C27" s="37" t="s">
        <v>32</v>
      </c>
      <c r="D27" s="10" t="s">
        <v>15</v>
      </c>
      <c r="E27" s="39">
        <v>2</v>
      </c>
      <c r="F27" s="40">
        <v>25252</v>
      </c>
      <c r="G27" s="17">
        <f t="shared" si="0"/>
        <v>50504</v>
      </c>
      <c r="H27" s="53"/>
      <c r="I27" s="53"/>
      <c r="J27" s="53"/>
      <c r="K27" s="53"/>
      <c r="L27" s="53"/>
      <c r="M27" s="53"/>
      <c r="N27" s="53"/>
    </row>
    <row r="28" spans="1:14" s="23" customFormat="1" ht="24.75" customHeight="1" x14ac:dyDescent="0.25">
      <c r="A28" s="18">
        <v>20</v>
      </c>
      <c r="B28" s="36" t="s">
        <v>33</v>
      </c>
      <c r="C28" s="37" t="s">
        <v>34</v>
      </c>
      <c r="D28" s="10" t="s">
        <v>15</v>
      </c>
      <c r="E28" s="39">
        <v>2</v>
      </c>
      <c r="F28" s="40">
        <v>25252</v>
      </c>
      <c r="G28" s="17">
        <f t="shared" si="0"/>
        <v>50504</v>
      </c>
      <c r="H28" s="53"/>
      <c r="I28" s="53"/>
      <c r="J28" s="53"/>
      <c r="K28" s="53"/>
      <c r="L28" s="53"/>
      <c r="M28" s="53"/>
      <c r="N28" s="53"/>
    </row>
    <row r="29" spans="1:14" s="23" customFormat="1" ht="24.75" customHeight="1" x14ac:dyDescent="0.25">
      <c r="A29" s="18">
        <v>21</v>
      </c>
      <c r="B29" s="36" t="s">
        <v>35</v>
      </c>
      <c r="C29" s="37" t="s">
        <v>36</v>
      </c>
      <c r="D29" s="10" t="s">
        <v>15</v>
      </c>
      <c r="E29" s="39">
        <v>2</v>
      </c>
      <c r="F29" s="40">
        <v>25252</v>
      </c>
      <c r="G29" s="17">
        <f t="shared" si="0"/>
        <v>50504</v>
      </c>
      <c r="H29" s="53"/>
      <c r="I29" s="53"/>
      <c r="J29" s="53"/>
      <c r="K29" s="53"/>
      <c r="L29" s="53"/>
      <c r="M29" s="53"/>
      <c r="N29" s="53"/>
    </row>
    <row r="30" spans="1:14" s="23" customFormat="1" ht="24.75" customHeight="1" x14ac:dyDescent="0.25">
      <c r="A30" s="18">
        <v>22</v>
      </c>
      <c r="B30" s="36" t="s">
        <v>37</v>
      </c>
      <c r="C30" s="37" t="s">
        <v>38</v>
      </c>
      <c r="D30" s="10" t="s">
        <v>15</v>
      </c>
      <c r="E30" s="39">
        <v>2</v>
      </c>
      <c r="F30" s="40">
        <v>25252</v>
      </c>
      <c r="G30" s="17">
        <f t="shared" si="0"/>
        <v>50504</v>
      </c>
      <c r="H30" s="53"/>
      <c r="I30" s="53"/>
      <c r="J30" s="53"/>
      <c r="K30" s="53"/>
      <c r="L30" s="53"/>
      <c r="M30" s="53"/>
      <c r="N30" s="53"/>
    </row>
    <row r="31" spans="1:14" s="23" customFormat="1" ht="354.75" customHeight="1" x14ac:dyDescent="0.25">
      <c r="A31" s="18">
        <v>23</v>
      </c>
      <c r="B31" s="36" t="s">
        <v>67</v>
      </c>
      <c r="C31" s="37" t="s">
        <v>39</v>
      </c>
      <c r="D31" s="10" t="s">
        <v>15</v>
      </c>
      <c r="E31" s="39">
        <f>6+10</f>
        <v>16</v>
      </c>
      <c r="F31" s="40">
        <v>1947.4</v>
      </c>
      <c r="G31" s="17">
        <f t="shared" si="0"/>
        <v>31158.400000000001</v>
      </c>
      <c r="H31" s="56">
        <v>1900</v>
      </c>
      <c r="I31" s="56">
        <f>E31*H31</f>
        <v>30400</v>
      </c>
      <c r="J31" s="53"/>
      <c r="K31" s="53"/>
      <c r="L31" s="53"/>
      <c r="M31" s="53"/>
      <c r="N31" s="53"/>
    </row>
    <row r="32" spans="1:14" s="23" customFormat="1" ht="25.5" customHeight="1" x14ac:dyDescent="0.25">
      <c r="A32" s="18">
        <v>24</v>
      </c>
      <c r="B32" s="36" t="s">
        <v>55</v>
      </c>
      <c r="C32" s="37" t="s">
        <v>55</v>
      </c>
      <c r="D32" s="38" t="s">
        <v>12</v>
      </c>
      <c r="E32" s="39">
        <v>320</v>
      </c>
      <c r="F32" s="40">
        <v>454.86</v>
      </c>
      <c r="G32" s="17">
        <f t="shared" si="0"/>
        <v>145555.20000000001</v>
      </c>
      <c r="H32" s="53"/>
      <c r="I32" s="53"/>
      <c r="J32" s="53"/>
      <c r="K32" s="53"/>
      <c r="L32" s="53"/>
      <c r="M32" s="53"/>
      <c r="N32" s="53"/>
    </row>
    <row r="33" spans="1:14" s="23" customFormat="1" ht="16.5" customHeight="1" x14ac:dyDescent="0.25">
      <c r="A33" s="18">
        <v>25</v>
      </c>
      <c r="B33" s="36" t="s">
        <v>40</v>
      </c>
      <c r="C33" s="37" t="s">
        <v>40</v>
      </c>
      <c r="D33" s="38" t="s">
        <v>12</v>
      </c>
      <c r="E33" s="39">
        <v>700</v>
      </c>
      <c r="F33" s="40">
        <v>17</v>
      </c>
      <c r="G33" s="17">
        <f t="shared" si="0"/>
        <v>11900</v>
      </c>
      <c r="H33" s="53"/>
      <c r="I33" s="53"/>
      <c r="J33" s="53"/>
      <c r="K33" s="53"/>
      <c r="L33" s="53"/>
      <c r="M33" s="53"/>
      <c r="N33" s="53"/>
    </row>
    <row r="34" spans="1:14" s="23" customFormat="1" ht="73.5" customHeight="1" x14ac:dyDescent="0.25">
      <c r="A34" s="18">
        <v>26</v>
      </c>
      <c r="B34" s="36" t="s">
        <v>56</v>
      </c>
      <c r="C34" s="37" t="s">
        <v>57</v>
      </c>
      <c r="D34" s="38" t="s">
        <v>12</v>
      </c>
      <c r="E34" s="39">
        <v>732</v>
      </c>
      <c r="F34" s="40">
        <v>266</v>
      </c>
      <c r="G34" s="17">
        <f t="shared" si="0"/>
        <v>194712</v>
      </c>
      <c r="H34" s="53"/>
      <c r="I34" s="53"/>
      <c r="J34" s="53"/>
      <c r="K34" s="53"/>
      <c r="L34" s="53"/>
      <c r="M34" s="53"/>
      <c r="N34" s="53"/>
    </row>
    <row r="35" spans="1:14" s="23" customFormat="1" ht="129.75" customHeight="1" x14ac:dyDescent="0.25">
      <c r="A35" s="18">
        <v>27</v>
      </c>
      <c r="B35" s="36" t="s">
        <v>77</v>
      </c>
      <c r="C35" s="37" t="s">
        <v>78</v>
      </c>
      <c r="D35" s="38" t="s">
        <v>12</v>
      </c>
      <c r="E35" s="39">
        <v>250</v>
      </c>
      <c r="F35" s="40">
        <v>266</v>
      </c>
      <c r="G35" s="17">
        <f t="shared" si="0"/>
        <v>66500</v>
      </c>
      <c r="H35" s="53"/>
      <c r="I35" s="53"/>
      <c r="J35" s="53"/>
      <c r="K35" s="53"/>
      <c r="L35" s="53"/>
      <c r="M35" s="53"/>
      <c r="N35" s="53"/>
    </row>
    <row r="36" spans="1:14" s="23" customFormat="1" ht="27.75" customHeight="1" x14ac:dyDescent="0.25">
      <c r="A36" s="18">
        <v>28</v>
      </c>
      <c r="B36" s="36" t="s">
        <v>61</v>
      </c>
      <c r="C36" s="37" t="s">
        <v>62</v>
      </c>
      <c r="D36" s="38" t="s">
        <v>12</v>
      </c>
      <c r="E36" s="39">
        <v>25</v>
      </c>
      <c r="F36" s="40">
        <v>450</v>
      </c>
      <c r="G36" s="17">
        <f t="shared" si="0"/>
        <v>11250</v>
      </c>
      <c r="H36" s="53"/>
      <c r="I36" s="53"/>
      <c r="J36" s="53"/>
      <c r="K36" s="53"/>
      <c r="L36" s="53"/>
      <c r="M36" s="53"/>
      <c r="N36" s="53"/>
    </row>
    <row r="37" spans="1:14" s="23" customFormat="1" ht="14.25" customHeight="1" x14ac:dyDescent="0.25">
      <c r="A37" s="18">
        <v>29</v>
      </c>
      <c r="B37" s="36" t="s">
        <v>42</v>
      </c>
      <c r="C37" s="37" t="s">
        <v>42</v>
      </c>
      <c r="D37" s="38" t="s">
        <v>12</v>
      </c>
      <c r="E37" s="39">
        <v>700</v>
      </c>
      <c r="F37" s="40">
        <v>79</v>
      </c>
      <c r="G37" s="17">
        <f t="shared" si="0"/>
        <v>55300</v>
      </c>
      <c r="H37" s="53"/>
      <c r="I37" s="53"/>
      <c r="J37" s="53"/>
      <c r="K37" s="53"/>
      <c r="L37" s="53"/>
      <c r="M37" s="53"/>
      <c r="N37" s="53"/>
    </row>
    <row r="38" spans="1:14" s="23" customFormat="1" ht="14.25" customHeight="1" x14ac:dyDescent="0.25">
      <c r="A38" s="18">
        <v>30</v>
      </c>
      <c r="B38" s="36" t="s">
        <v>43</v>
      </c>
      <c r="C38" s="37" t="s">
        <v>43</v>
      </c>
      <c r="D38" s="38" t="s">
        <v>12</v>
      </c>
      <c r="E38" s="39">
        <v>330</v>
      </c>
      <c r="F38" s="40">
        <v>79</v>
      </c>
      <c r="G38" s="17">
        <f t="shared" si="0"/>
        <v>26070</v>
      </c>
      <c r="H38" s="53"/>
      <c r="I38" s="53"/>
      <c r="J38" s="53"/>
      <c r="K38" s="53"/>
      <c r="L38" s="53"/>
      <c r="M38" s="53"/>
      <c r="N38" s="53"/>
    </row>
    <row r="39" spans="1:14" s="23" customFormat="1" ht="26.25" customHeight="1" x14ac:dyDescent="0.25">
      <c r="A39" s="18">
        <v>31</v>
      </c>
      <c r="B39" s="37" t="s">
        <v>79</v>
      </c>
      <c r="C39" s="37" t="s">
        <v>79</v>
      </c>
      <c r="D39" s="38" t="s">
        <v>12</v>
      </c>
      <c r="E39" s="39">
        <v>130</v>
      </c>
      <c r="F39" s="40">
        <v>3651.9100000000003</v>
      </c>
      <c r="G39" s="17">
        <f t="shared" si="0"/>
        <v>474748.30000000005</v>
      </c>
      <c r="H39" s="53"/>
      <c r="I39" s="53"/>
      <c r="J39" s="53"/>
      <c r="K39" s="53"/>
      <c r="L39" s="53"/>
      <c r="M39" s="53"/>
      <c r="N39" s="53"/>
    </row>
    <row r="40" spans="1:14" s="23" customFormat="1" ht="93.75" customHeight="1" x14ac:dyDescent="0.25">
      <c r="A40" s="18">
        <v>32</v>
      </c>
      <c r="B40" s="37" t="s">
        <v>80</v>
      </c>
      <c r="C40" s="37" t="s">
        <v>81</v>
      </c>
      <c r="D40" s="38" t="s">
        <v>12</v>
      </c>
      <c r="E40" s="39">
        <v>800</v>
      </c>
      <c r="F40" s="40">
        <v>1900</v>
      </c>
      <c r="G40" s="17">
        <f t="shared" si="0"/>
        <v>1520000</v>
      </c>
      <c r="H40" s="53"/>
      <c r="I40" s="53"/>
      <c r="J40" s="56">
        <v>1320</v>
      </c>
      <c r="K40" s="56">
        <f>E40*J40</f>
        <v>1056000</v>
      </c>
      <c r="L40" s="53"/>
      <c r="M40" s="53"/>
      <c r="N40" s="53"/>
    </row>
    <row r="41" spans="1:14" s="23" customFormat="1" ht="46.5" customHeight="1" x14ac:dyDescent="0.25">
      <c r="A41" s="18">
        <v>33</v>
      </c>
      <c r="B41" s="37" t="s">
        <v>82</v>
      </c>
      <c r="C41" s="37" t="s">
        <v>83</v>
      </c>
      <c r="D41" s="38" t="s">
        <v>15</v>
      </c>
      <c r="E41" s="39">
        <v>1</v>
      </c>
      <c r="F41" s="40">
        <v>12350</v>
      </c>
      <c r="G41" s="17">
        <f t="shared" si="0"/>
        <v>12350</v>
      </c>
      <c r="H41" s="53"/>
      <c r="I41" s="53"/>
      <c r="J41" s="53"/>
      <c r="K41" s="53"/>
      <c r="L41" s="53"/>
      <c r="M41" s="53"/>
      <c r="N41" s="53"/>
    </row>
    <row r="42" spans="1:14" s="23" customFormat="1" ht="36" customHeight="1" x14ac:dyDescent="0.25">
      <c r="A42" s="18">
        <v>34</v>
      </c>
      <c r="B42" s="37" t="s">
        <v>84</v>
      </c>
      <c r="C42" s="37" t="s">
        <v>85</v>
      </c>
      <c r="D42" s="38" t="s">
        <v>12</v>
      </c>
      <c r="E42" s="39">
        <v>10</v>
      </c>
      <c r="F42" s="40">
        <v>2790</v>
      </c>
      <c r="G42" s="17">
        <f t="shared" si="0"/>
        <v>27900</v>
      </c>
      <c r="H42" s="53"/>
      <c r="I42" s="53"/>
      <c r="J42" s="53"/>
      <c r="K42" s="53"/>
      <c r="L42" s="53"/>
      <c r="M42" s="53"/>
      <c r="N42" s="53"/>
    </row>
    <row r="43" spans="1:14" s="23" customFormat="1" ht="24" customHeight="1" x14ac:dyDescent="0.25">
      <c r="A43" s="18">
        <v>35</v>
      </c>
      <c r="B43" s="37" t="s">
        <v>86</v>
      </c>
      <c r="C43" s="37" t="s">
        <v>86</v>
      </c>
      <c r="D43" s="38" t="s">
        <v>12</v>
      </c>
      <c r="E43" s="39">
        <v>150</v>
      </c>
      <c r="F43" s="40">
        <v>570</v>
      </c>
      <c r="G43" s="17">
        <f t="shared" si="0"/>
        <v>85500</v>
      </c>
      <c r="H43" s="53"/>
      <c r="I43" s="53"/>
      <c r="J43" s="53"/>
      <c r="K43" s="53"/>
      <c r="L43" s="53"/>
      <c r="M43" s="53"/>
      <c r="N43" s="53"/>
    </row>
    <row r="44" spans="1:14" s="23" customFormat="1" ht="24.75" customHeight="1" x14ac:dyDescent="0.25">
      <c r="A44" s="18">
        <v>36</v>
      </c>
      <c r="B44" s="37" t="s">
        <v>87</v>
      </c>
      <c r="C44" s="37" t="s">
        <v>87</v>
      </c>
      <c r="D44" s="38" t="s">
        <v>12</v>
      </c>
      <c r="E44" s="39">
        <v>250</v>
      </c>
      <c r="F44" s="40">
        <v>570</v>
      </c>
      <c r="G44" s="17">
        <f t="shared" si="0"/>
        <v>142500</v>
      </c>
      <c r="H44" s="53"/>
      <c r="I44" s="53"/>
      <c r="J44" s="53"/>
      <c r="K44" s="53"/>
      <c r="L44" s="53"/>
      <c r="M44" s="53"/>
      <c r="N44" s="53"/>
    </row>
    <row r="45" spans="1:14" s="23" customFormat="1" ht="27" customHeight="1" x14ac:dyDescent="0.25">
      <c r="A45" s="18">
        <v>37</v>
      </c>
      <c r="B45" s="36" t="s">
        <v>68</v>
      </c>
      <c r="C45" s="37" t="s">
        <v>68</v>
      </c>
      <c r="D45" s="10" t="s">
        <v>15</v>
      </c>
      <c r="E45" s="39">
        <v>5</v>
      </c>
      <c r="F45" s="40">
        <v>11850</v>
      </c>
      <c r="G45" s="17">
        <f t="shared" si="0"/>
        <v>59250</v>
      </c>
      <c r="H45" s="53"/>
      <c r="I45" s="53"/>
      <c r="J45" s="53"/>
      <c r="K45" s="53"/>
      <c r="L45" s="53"/>
      <c r="M45" s="53"/>
      <c r="N45" s="53"/>
    </row>
    <row r="46" spans="1:14" s="23" customFormat="1" ht="14.25" customHeight="1" x14ac:dyDescent="0.25">
      <c r="A46" s="18">
        <v>38</v>
      </c>
      <c r="B46" s="36" t="s">
        <v>88</v>
      </c>
      <c r="C46" s="37" t="s">
        <v>88</v>
      </c>
      <c r="D46" s="38" t="s">
        <v>12</v>
      </c>
      <c r="E46" s="39">
        <v>7</v>
      </c>
      <c r="F46" s="40">
        <v>10240</v>
      </c>
      <c r="G46" s="17">
        <f t="shared" si="0"/>
        <v>71680</v>
      </c>
      <c r="H46" s="53"/>
      <c r="I46" s="53"/>
      <c r="J46" s="53"/>
      <c r="K46" s="53"/>
      <c r="L46" s="53"/>
      <c r="M46" s="53"/>
      <c r="N46" s="53"/>
    </row>
    <row r="47" spans="1:14" s="23" customFormat="1" ht="27" customHeight="1" x14ac:dyDescent="0.25">
      <c r="A47" s="18">
        <v>39</v>
      </c>
      <c r="B47" s="36" t="s">
        <v>89</v>
      </c>
      <c r="C47" s="37" t="s">
        <v>90</v>
      </c>
      <c r="D47" s="38" t="s">
        <v>12</v>
      </c>
      <c r="E47" s="39">
        <v>150</v>
      </c>
      <c r="F47" s="40">
        <v>790</v>
      </c>
      <c r="G47" s="17">
        <f t="shared" si="0"/>
        <v>118500</v>
      </c>
      <c r="H47" s="53"/>
      <c r="I47" s="53"/>
      <c r="J47" s="53"/>
      <c r="K47" s="53"/>
      <c r="L47" s="53"/>
      <c r="M47" s="53"/>
      <c r="N47" s="53"/>
    </row>
    <row r="48" spans="1:14" s="23" customFormat="1" ht="27" customHeight="1" x14ac:dyDescent="0.25">
      <c r="A48" s="18">
        <v>40</v>
      </c>
      <c r="B48" s="36" t="s">
        <v>89</v>
      </c>
      <c r="C48" s="37" t="s">
        <v>91</v>
      </c>
      <c r="D48" s="38" t="s">
        <v>12</v>
      </c>
      <c r="E48" s="39">
        <v>50</v>
      </c>
      <c r="F48" s="40">
        <v>1350</v>
      </c>
      <c r="G48" s="17">
        <f t="shared" si="0"/>
        <v>67500</v>
      </c>
      <c r="H48" s="53"/>
      <c r="I48" s="53"/>
      <c r="J48" s="53"/>
      <c r="K48" s="53"/>
      <c r="L48" s="53"/>
      <c r="M48" s="53"/>
      <c r="N48" s="53"/>
    </row>
    <row r="49" spans="1:14" s="23" customFormat="1" ht="36.75" customHeight="1" x14ac:dyDescent="0.25">
      <c r="A49" s="18">
        <v>41</v>
      </c>
      <c r="B49" s="37" t="s">
        <v>98</v>
      </c>
      <c r="C49" s="37" t="s">
        <v>98</v>
      </c>
      <c r="D49" s="38" t="s">
        <v>12</v>
      </c>
      <c r="E49" s="39">
        <v>70</v>
      </c>
      <c r="F49" s="51">
        <v>118.19710000000001</v>
      </c>
      <c r="G49" s="17">
        <f t="shared" si="0"/>
        <v>8273.7970000000005</v>
      </c>
      <c r="H49" s="53"/>
      <c r="I49" s="53"/>
      <c r="J49" s="53"/>
      <c r="K49" s="53"/>
      <c r="L49" s="53"/>
      <c r="M49" s="53"/>
      <c r="N49" s="53"/>
    </row>
    <row r="50" spans="1:14" s="23" customFormat="1" ht="26.25" customHeight="1" x14ac:dyDescent="0.25">
      <c r="A50" s="18">
        <v>42</v>
      </c>
      <c r="B50" s="36" t="s">
        <v>92</v>
      </c>
      <c r="C50" s="37" t="s">
        <v>92</v>
      </c>
      <c r="D50" s="38" t="s">
        <v>12</v>
      </c>
      <c r="E50" s="39">
        <v>400</v>
      </c>
      <c r="F50" s="40">
        <v>765.05000000000007</v>
      </c>
      <c r="G50" s="17">
        <f t="shared" si="0"/>
        <v>306020</v>
      </c>
      <c r="H50" s="53"/>
      <c r="I50" s="53"/>
      <c r="J50" s="53"/>
      <c r="K50" s="53"/>
      <c r="L50" s="53"/>
      <c r="M50" s="53"/>
      <c r="N50" s="53"/>
    </row>
    <row r="51" spans="1:14" s="23" customFormat="1" ht="14.25" customHeight="1" x14ac:dyDescent="0.25">
      <c r="A51" s="18">
        <v>43</v>
      </c>
      <c r="B51" s="36" t="s">
        <v>93</v>
      </c>
      <c r="C51" s="37" t="s">
        <v>93</v>
      </c>
      <c r="D51" s="38" t="s">
        <v>12</v>
      </c>
      <c r="E51" s="39">
        <v>20</v>
      </c>
      <c r="F51" s="40">
        <v>145</v>
      </c>
      <c r="G51" s="17">
        <f t="shared" si="0"/>
        <v>2900</v>
      </c>
      <c r="H51" s="53"/>
      <c r="I51" s="53"/>
      <c r="J51" s="53"/>
      <c r="K51" s="53"/>
      <c r="L51" s="53"/>
      <c r="M51" s="53"/>
      <c r="N51" s="53"/>
    </row>
    <row r="52" spans="1:14" s="23" customFormat="1" ht="49.5" customHeight="1" x14ac:dyDescent="0.25">
      <c r="A52" s="18">
        <v>44</v>
      </c>
      <c r="B52" s="36" t="s">
        <v>94</v>
      </c>
      <c r="C52" s="37" t="s">
        <v>95</v>
      </c>
      <c r="D52" s="38" t="s">
        <v>12</v>
      </c>
      <c r="E52" s="39">
        <v>12</v>
      </c>
      <c r="F52" s="40">
        <v>341</v>
      </c>
      <c r="G52" s="17">
        <f t="shared" si="0"/>
        <v>4092</v>
      </c>
      <c r="H52" s="53"/>
      <c r="I52" s="53"/>
      <c r="J52" s="53"/>
      <c r="K52" s="53"/>
      <c r="L52" s="53"/>
      <c r="M52" s="53"/>
      <c r="N52" s="53"/>
    </row>
    <row r="53" spans="1:14" s="23" customFormat="1" ht="27" customHeight="1" x14ac:dyDescent="0.25">
      <c r="A53" s="18">
        <v>45</v>
      </c>
      <c r="B53" s="36" t="s">
        <v>44</v>
      </c>
      <c r="C53" s="37" t="s">
        <v>44</v>
      </c>
      <c r="D53" s="38" t="s">
        <v>12</v>
      </c>
      <c r="E53" s="39">
        <v>10</v>
      </c>
      <c r="F53" s="40">
        <v>1819</v>
      </c>
      <c r="G53" s="17">
        <f t="shared" si="0"/>
        <v>18190</v>
      </c>
      <c r="H53" s="53"/>
      <c r="I53" s="53"/>
      <c r="J53" s="53"/>
      <c r="K53" s="53"/>
      <c r="L53" s="53"/>
      <c r="M53" s="53"/>
      <c r="N53" s="53"/>
    </row>
    <row r="54" spans="1:14" s="23" customFormat="1" ht="27" customHeight="1" x14ac:dyDescent="0.25">
      <c r="A54" s="18">
        <v>46</v>
      </c>
      <c r="B54" s="36" t="s">
        <v>69</v>
      </c>
      <c r="C54" s="37" t="s">
        <v>70</v>
      </c>
      <c r="D54" s="38" t="s">
        <v>15</v>
      </c>
      <c r="E54" s="39">
        <v>15</v>
      </c>
      <c r="F54" s="40">
        <v>5981.3</v>
      </c>
      <c r="G54" s="17">
        <f t="shared" si="0"/>
        <v>89719.5</v>
      </c>
      <c r="H54" s="53"/>
      <c r="I54" s="53"/>
      <c r="J54" s="53"/>
      <c r="K54" s="53"/>
      <c r="L54" s="53"/>
      <c r="M54" s="53"/>
      <c r="N54" s="53"/>
    </row>
    <row r="55" spans="1:14" s="23" customFormat="1" ht="15" customHeight="1" x14ac:dyDescent="0.25">
      <c r="A55" s="18">
        <v>47</v>
      </c>
      <c r="B55" s="36" t="s">
        <v>45</v>
      </c>
      <c r="C55" s="37" t="s">
        <v>45</v>
      </c>
      <c r="D55" s="38" t="s">
        <v>12</v>
      </c>
      <c r="E55" s="39">
        <v>150</v>
      </c>
      <c r="F55" s="40">
        <v>273.92</v>
      </c>
      <c r="G55" s="17">
        <f t="shared" si="0"/>
        <v>41088</v>
      </c>
      <c r="H55" s="53"/>
      <c r="I55" s="53"/>
      <c r="J55" s="53"/>
      <c r="K55" s="53"/>
      <c r="L55" s="53"/>
      <c r="M55" s="53"/>
      <c r="N55" s="53"/>
    </row>
    <row r="56" spans="1:14" s="23" customFormat="1" ht="15" customHeight="1" x14ac:dyDescent="0.25">
      <c r="A56" s="18">
        <v>48</v>
      </c>
      <c r="B56" s="36" t="s">
        <v>46</v>
      </c>
      <c r="C56" s="37" t="s">
        <v>46</v>
      </c>
      <c r="D56" s="38" t="s">
        <v>12</v>
      </c>
      <c r="E56" s="39">
        <v>520</v>
      </c>
      <c r="F56" s="40">
        <v>273.92</v>
      </c>
      <c r="G56" s="17">
        <f t="shared" si="0"/>
        <v>142438.39999999999</v>
      </c>
      <c r="H56" s="53"/>
      <c r="I56" s="53"/>
      <c r="J56" s="53"/>
      <c r="K56" s="53"/>
      <c r="L56" s="53"/>
      <c r="M56" s="53"/>
      <c r="N56" s="53"/>
    </row>
    <row r="57" spans="1:14" s="23" customFormat="1" ht="15" customHeight="1" x14ac:dyDescent="0.25">
      <c r="A57" s="18">
        <v>49</v>
      </c>
      <c r="B57" s="36" t="s">
        <v>47</v>
      </c>
      <c r="C57" s="37" t="s">
        <v>47</v>
      </c>
      <c r="D57" s="38" t="s">
        <v>12</v>
      </c>
      <c r="E57" s="39">
        <v>280</v>
      </c>
      <c r="F57" s="40">
        <v>273.92</v>
      </c>
      <c r="G57" s="17">
        <f t="shared" si="0"/>
        <v>76697.600000000006</v>
      </c>
      <c r="H57" s="53"/>
      <c r="I57" s="53"/>
      <c r="J57" s="53"/>
      <c r="K57" s="53"/>
      <c r="L57" s="53"/>
      <c r="M57" s="53"/>
      <c r="N57" s="53"/>
    </row>
    <row r="58" spans="1:14" s="23" customFormat="1" ht="15" customHeight="1" x14ac:dyDescent="0.25">
      <c r="A58" s="18">
        <v>50</v>
      </c>
      <c r="B58" s="36" t="s">
        <v>60</v>
      </c>
      <c r="C58" s="37" t="s">
        <v>60</v>
      </c>
      <c r="D58" s="38" t="s">
        <v>12</v>
      </c>
      <c r="E58" s="39">
        <v>100</v>
      </c>
      <c r="F58" s="40">
        <v>288.90000000000003</v>
      </c>
      <c r="G58" s="17">
        <f t="shared" si="0"/>
        <v>28890.000000000004</v>
      </c>
      <c r="H58" s="53"/>
      <c r="I58" s="53"/>
      <c r="J58" s="53"/>
      <c r="K58" s="53"/>
      <c r="L58" s="53"/>
      <c r="M58" s="53"/>
      <c r="N58" s="53"/>
    </row>
    <row r="59" spans="1:14" s="23" customFormat="1" ht="24" customHeight="1" x14ac:dyDescent="0.25">
      <c r="A59" s="18">
        <v>51</v>
      </c>
      <c r="B59" s="36" t="s">
        <v>58</v>
      </c>
      <c r="C59" s="37" t="s">
        <v>58</v>
      </c>
      <c r="D59" s="38" t="s">
        <v>12</v>
      </c>
      <c r="E59" s="39">
        <v>25</v>
      </c>
      <c r="F59" s="40">
        <v>1335.3600000000001</v>
      </c>
      <c r="G59" s="17">
        <f t="shared" si="0"/>
        <v>33384</v>
      </c>
      <c r="H59" s="53"/>
      <c r="I59" s="53"/>
      <c r="J59" s="53"/>
      <c r="K59" s="53"/>
      <c r="L59" s="53"/>
      <c r="M59" s="53"/>
      <c r="N59" s="53"/>
    </row>
    <row r="60" spans="1:14" s="23" customFormat="1" ht="27" customHeight="1" x14ac:dyDescent="0.25">
      <c r="A60" s="18">
        <v>52</v>
      </c>
      <c r="B60" s="36" t="s">
        <v>59</v>
      </c>
      <c r="C60" s="36" t="s">
        <v>59</v>
      </c>
      <c r="D60" s="38" t="s">
        <v>12</v>
      </c>
      <c r="E60" s="39">
        <v>50</v>
      </c>
      <c r="F60" s="40">
        <v>360</v>
      </c>
      <c r="G60" s="17">
        <f t="shared" si="0"/>
        <v>18000</v>
      </c>
      <c r="H60" s="53"/>
      <c r="I60" s="53"/>
      <c r="J60" s="53"/>
      <c r="K60" s="53"/>
      <c r="L60" s="53"/>
      <c r="M60" s="53"/>
      <c r="N60" s="53"/>
    </row>
    <row r="61" spans="1:14" s="23" customFormat="1" ht="24.75" customHeight="1" x14ac:dyDescent="0.25">
      <c r="A61" s="18">
        <v>53</v>
      </c>
      <c r="B61" s="36" t="s">
        <v>96</v>
      </c>
      <c r="C61" s="37" t="s">
        <v>97</v>
      </c>
      <c r="D61" s="38" t="s">
        <v>15</v>
      </c>
      <c r="E61" s="39">
        <v>250</v>
      </c>
      <c r="F61" s="40">
        <v>3210</v>
      </c>
      <c r="G61" s="17">
        <f t="shared" si="0"/>
        <v>802500</v>
      </c>
      <c r="H61" s="53"/>
      <c r="I61" s="53"/>
      <c r="J61" s="53"/>
      <c r="K61" s="53"/>
      <c r="L61" s="53"/>
      <c r="M61" s="53"/>
      <c r="N61" s="53"/>
    </row>
    <row r="62" spans="1:14" s="25" customFormat="1" ht="13.5" customHeight="1" x14ac:dyDescent="0.25">
      <c r="A62" s="24"/>
      <c r="B62" s="48" t="s">
        <v>41</v>
      </c>
      <c r="C62" s="8"/>
      <c r="D62" s="13"/>
      <c r="E62" s="30"/>
      <c r="F62" s="14"/>
      <c r="G62" s="2">
        <f>G6+G8+G11</f>
        <v>9419809.3930000011</v>
      </c>
      <c r="H62" s="24"/>
      <c r="I62" s="60">
        <f>I31</f>
        <v>30400</v>
      </c>
      <c r="J62" s="24"/>
      <c r="K62" s="60">
        <f>K24+K40</f>
        <v>1776000</v>
      </c>
      <c r="L62" s="24"/>
      <c r="M62" s="24"/>
      <c r="N62" s="60">
        <f>N14</f>
        <v>1253730</v>
      </c>
    </row>
    <row r="63" spans="1:14" ht="13.5" customHeight="1" x14ac:dyDescent="0.25">
      <c r="A63" s="26"/>
      <c r="B63" s="3"/>
      <c r="C63" s="3"/>
      <c r="D63" s="4"/>
      <c r="E63" s="31"/>
      <c r="F63" s="7"/>
      <c r="G63" s="5"/>
    </row>
    <row r="64" spans="1:14" x14ac:dyDescent="0.25">
      <c r="A64" s="62" t="s">
        <v>8</v>
      </c>
      <c r="B64" s="62"/>
      <c r="C64" s="62"/>
      <c r="D64" s="62"/>
      <c r="E64" s="62"/>
      <c r="F64" s="62"/>
      <c r="G64" s="62"/>
    </row>
    <row r="65" spans="1:7" s="27" customFormat="1" ht="36.75" customHeight="1" x14ac:dyDescent="0.25">
      <c r="A65" s="61" t="s">
        <v>10</v>
      </c>
      <c r="B65" s="61"/>
      <c r="C65" s="61"/>
      <c r="D65" s="61"/>
      <c r="E65" s="61"/>
      <c r="F65" s="61"/>
      <c r="G65" s="61"/>
    </row>
    <row r="67" spans="1:7" x14ac:dyDescent="0.2">
      <c r="A67" s="54" t="s">
        <v>101</v>
      </c>
      <c r="B67" s="54"/>
      <c r="C67" s="54"/>
      <c r="D67" s="54"/>
      <c r="E67" s="54"/>
      <c r="F67" s="55"/>
      <c r="G67" s="54" t="s">
        <v>102</v>
      </c>
    </row>
    <row r="68" spans="1:7" x14ac:dyDescent="0.2">
      <c r="A68" s="54"/>
      <c r="B68" s="54"/>
      <c r="C68" s="54"/>
      <c r="D68" s="54"/>
      <c r="E68" s="54"/>
      <c r="F68" s="55"/>
      <c r="G68" s="54"/>
    </row>
    <row r="69" spans="1:7" x14ac:dyDescent="0.2">
      <c r="A69" s="54" t="s">
        <v>103</v>
      </c>
      <c r="B69" s="54"/>
      <c r="C69" s="54"/>
      <c r="D69" s="54"/>
      <c r="E69" s="54"/>
      <c r="F69" s="55"/>
      <c r="G69" s="54" t="s">
        <v>104</v>
      </c>
    </row>
  </sheetData>
  <mergeCells count="6">
    <mergeCell ref="A65:G65"/>
    <mergeCell ref="A64:G64"/>
    <mergeCell ref="A4:G4"/>
    <mergeCell ref="A11:F11"/>
    <mergeCell ref="A6:F6"/>
    <mergeCell ref="A8:F8"/>
  </mergeCells>
  <pageMargins left="0.19685039370078741" right="0.19685039370078741" top="0.15748031496062992" bottom="0.15748031496062992" header="0.31496062992125984" footer="0.31496062992125984"/>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МИ</vt:lpstr>
      <vt:lpstr>'ЛС и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2022-05-13T08:12:24Z</cp:lastPrinted>
  <dcterms:created xsi:type="dcterms:W3CDTF">2019-03-11T10:08:28Z</dcterms:created>
  <dcterms:modified xsi:type="dcterms:W3CDTF">2022-05-17T03:04:16Z</dcterms:modified>
</cp:coreProperties>
</file>