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Протокола\"/>
    </mc:Choice>
  </mc:AlternateContent>
  <bookViews>
    <workbookView xWindow="0" yWindow="0" windowWidth="28800" windowHeight="1233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МИ'!$A$1:$I$50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40" i="1" l="1"/>
  <c r="I18" i="1"/>
  <c r="I17" i="1"/>
  <c r="G40" i="1" l="1"/>
  <c r="G16" i="1"/>
  <c r="G6" i="1"/>
  <c r="G34" i="1" l="1"/>
  <c r="G35" i="1"/>
  <c r="G36" i="1"/>
  <c r="G37" i="1"/>
  <c r="G38" i="1"/>
  <c r="G39" i="1"/>
  <c r="E30" i="1"/>
  <c r="E29" i="1"/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3" i="1" l="1"/>
  <c r="G14" i="1"/>
  <c r="G18" i="1" l="1"/>
  <c r="G15" i="1"/>
  <c r="G8" i="1" l="1"/>
  <c r="G9" i="1"/>
  <c r="G10" i="1"/>
  <c r="G11" i="1"/>
  <c r="G12" i="1"/>
  <c r="G7" i="1"/>
  <c r="G17" i="1" l="1"/>
</calcChain>
</file>

<file path=xl/sharedStrings.xml><?xml version="1.0" encoding="utf-8"?>
<sst xmlns="http://schemas.openxmlformats.org/spreadsheetml/2006/main" count="119" uniqueCount="76">
  <si>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</si>
  <si>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</si>
  <si>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</si>
  <si>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</si>
  <si>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</si>
  <si>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</si>
  <si>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</si>
  <si>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</si>
  <si>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</si>
  <si>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</si>
  <si>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</si>
  <si>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</si>
  <si>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</si>
  <si>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ампула</t>
  </si>
  <si>
    <t>флакон</t>
  </si>
  <si>
    <t>штука</t>
  </si>
  <si>
    <t>Медицинские изделия</t>
  </si>
  <si>
    <t>таблетка</t>
  </si>
  <si>
    <t>раствор для наружного применения 10 % 20 мл</t>
  </si>
  <si>
    <t>Атропин</t>
  </si>
  <si>
    <t>раствор для инъекций 1мг/мл 1 мл</t>
  </si>
  <si>
    <t>Аммиак</t>
  </si>
  <si>
    <t>Простое сочетание солей и ветрогонных препаратов</t>
  </si>
  <si>
    <t>суспензия для внутреннего применения 170 мл</t>
  </si>
  <si>
    <t>Электролиты (Натрия хлорид + Калия хлорид + Кальция хлорида дигидрат + Магния хлорида гексагидрат + Натрия ацетата тригидрат + Яблочная кислота)</t>
  </si>
  <si>
    <t>раствор для инфузий, 500 мл</t>
  </si>
  <si>
    <t>Ацетилсалициловая кислота, таблетка 500 мг</t>
  </si>
  <si>
    <t>таблетка 500 мг</t>
  </si>
  <si>
    <t>Бриллиантовый зеленый, раствор, 1 % 20 мл</t>
  </si>
  <si>
    <t>раствор, 1 % 20 мл</t>
  </si>
  <si>
    <t>Вазелин 25,0</t>
  </si>
  <si>
    <t>мазь для наружного применения 25 г</t>
  </si>
  <si>
    <t>туба</t>
  </si>
  <si>
    <t>Менадион</t>
  </si>
  <si>
    <t>раствор для инъекций 1% 1 мл</t>
  </si>
  <si>
    <t>Фенилэфрин, раствор для инъекций 10мг/мл, 1м</t>
  </si>
  <si>
    <t>раствор для инъекций 10мг/мл, 1мл</t>
  </si>
  <si>
    <t>Дренажная трубка размеры 5,0х8,0 силиконовая №25 метров в упаковке</t>
  </si>
  <si>
    <t>метр</t>
  </si>
  <si>
    <t>Дренажная трубка размеры 8,0х11 силиконовая №25 метров в упаковке</t>
  </si>
  <si>
    <t xml:space="preserve">Зажим для почечной ножки изогнутый под углом, длиной 208 мм              </t>
  </si>
  <si>
    <t xml:space="preserve">Зажим по типу Зинкер, лигатурный слегка изогнутый, длиной 300мм </t>
  </si>
  <si>
    <t xml:space="preserve">Зеркало для отведения печени, размер 255х10 </t>
  </si>
  <si>
    <t>Бинт нестерильный</t>
  </si>
  <si>
    <t>Бинты изготовлены из отбеленной медицинской марли. Длина и ширина 7м х 14см; не стерильный</t>
  </si>
  <si>
    <t>Бинт стерильный</t>
  </si>
  <si>
    <t>Бинты изготовлены из отбеленной медицинской марли. Длина и ширина  7м х 14см; стерильный</t>
  </si>
  <si>
    <t xml:space="preserve">Иглодержатель сосудистый с твердосплавленными пластинами 160 мм     </t>
  </si>
  <si>
    <t xml:space="preserve">Иглодержатель сосудистый с твердосплавленными пластинами 200 мм     </t>
  </si>
  <si>
    <t xml:space="preserve">Лезвие хирургическое, съемное, одноразовое №22 </t>
  </si>
  <si>
    <t>Лезвие хирургическое, съемное, одноразовое №23</t>
  </si>
  <si>
    <t>Нить хирургический капрон, нерассасывающая №3, 20метр, стерильный</t>
  </si>
  <si>
    <t>Нить хирургический капрон, нерассасывающая №4, 20метр, стерильный</t>
  </si>
  <si>
    <t>Нить хирургический капрон, нерассасывающая №5, 20метр, стерильный</t>
  </si>
  <si>
    <t>Нить хирургический капрон, нерассасывающая №6, 20метр, стерильный</t>
  </si>
  <si>
    <t>Пинцет для грудной хирургии, 300 мм</t>
  </si>
  <si>
    <t xml:space="preserve">Очки защитные многоразовые </t>
  </si>
  <si>
    <t>Очки защитные медицинские с широкой прозрачной линзой из поликарбоната, с покрытием, стойким против царапин и запотевания. Закрытые сверху и с боков. Для ношения поверх корригирующих очков. Регулируемая длина заушников. Линзы: прозрачные поликарбонатные, оптический класс 1, резапотеваемое покрытие с двух сторон, антистатическое покрытие против запыления с защитой от царапин; вес 41 гр; возможность носить поверх привычных корригирующих очков; периферийный обзор без искажения, оптимальное прилегание к поверхности лица, максимальная площадь защиты глаза и окологлазного пространства, дополнительная боковая вентиляция; регулировка длины дужек, мягкие комфортные заушники.</t>
  </si>
  <si>
    <t>Клеенка подкладная медицинская 25 метров в рулоне</t>
  </si>
  <si>
    <t>Клеенка подкладная 25 метров в рулоне. Цвет оранжевая или коричневая. Применяется в качестве подкладочного непроницаемого материала для санитарно- гигиенических целей в медицинских учреждениях, личном пользовании в рулонах по 45 погонных метров в каждом, ширина рулона - 0,84 м +4%.</t>
  </si>
  <si>
    <t xml:space="preserve">Презервативы для УЗИ  в закрытой упоковке </t>
  </si>
  <si>
    <t>Презервативы для УЗИ рекомендованы для использования со всеми видами ректо-вагинальных датчиков аппарата ультразвукового исследовани.</t>
  </si>
  <si>
    <t xml:space="preserve">Спринцовка размер №9 с твердым наконечником </t>
  </si>
  <si>
    <t>Спринцовка №9 с твердым наконечником. Предназначена для медицинских целей в лечебных учреждениях и для индивидуального использования: для ирригации и отсасывания жидкости из полостей организма. 270 мл</t>
  </si>
  <si>
    <t>Скальпель, одноразовый, стерильный №15</t>
  </si>
  <si>
    <t>Скальпель, одноразовый, стерильный №18</t>
  </si>
  <si>
    <t>Скальпель, одноразовый, стерильный №23</t>
  </si>
  <si>
    <t>к протоколу 46 от 27.04.2023г.</t>
  </si>
  <si>
    <t>ТОО "Атман Павлодар" Цена</t>
  </si>
  <si>
    <t>ТОО "Атман Павлодар" Сумма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</si>
  <si>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</si>
  <si>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</si>
  <si>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</si>
  <si>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 xml:space="preserve"> Корженко О.О. </t>
  </si>
  <si>
    <t>Юрист</t>
  </si>
  <si>
    <t xml:space="preserve"> Климова А.В.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</si>
</sst>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6" fillId="0" borderId="0" xfId="1" applyFont="1" applyFill="1"/>
    <xf numFmtId="0" fontId="7" fillId="0" borderId="0" xfId="1" applyFont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166" fontId="8" fillId="0" borderId="3" xfId="1" applyNumberFormat="1" applyFont="1" applyBorder="1" applyAlignment="1">
      <alignment horizontal="right" vertical="center" wrapText="1"/>
    </xf>
    <xf numFmtId="0" fontId="9" fillId="0" borderId="2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43" fontId="6" fillId="0" borderId="2" xfId="22" applyFont="1" applyFill="1" applyBorder="1" applyAlignment="1">
      <alignment horizontal="right" vertical="center" wrapText="1"/>
    </xf>
    <xf numFmtId="166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wrapText="1"/>
    </xf>
    <xf numFmtId="43" fontId="7" fillId="0" borderId="2" xfId="22" applyFont="1" applyFill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vertical="center"/>
    </xf>
    <xf numFmtId="4" fontId="6" fillId="0" borderId="2" xfId="19" applyNumberFormat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 wrapText="1"/>
    </xf>
    <xf numFmtId="2" fontId="6" fillId="0" borderId="0" xfId="1" applyNumberFormat="1" applyFont="1" applyFill="1" applyAlignment="1">
      <alignment horizontal="right" vertical="center" wrapText="1"/>
    </xf>
    <xf numFmtId="0" fontId="7" fillId="0" borderId="2" xfId="5" applyFont="1" applyFill="1" applyBorder="1" applyAlignment="1">
      <alignment vertical="center" wrapText="1"/>
    </xf>
    <xf numFmtId="0" fontId="7" fillId="0" borderId="2" xfId="5" applyFont="1" applyFill="1" applyBorder="1" applyAlignment="1">
      <alignment vertical="top" wrapText="1"/>
    </xf>
    <xf numFmtId="0" fontId="7" fillId="0" borderId="2" xfId="5" applyFont="1" applyFill="1" applyBorder="1" applyAlignment="1">
      <alignment horizontal="center" vertical="center" wrapText="1"/>
    </xf>
    <xf numFmtId="43" fontId="6" fillId="0" borderId="2" xfId="19" applyFont="1" applyFill="1" applyBorder="1" applyAlignment="1">
      <alignment horizontal="right" vertical="center" wrapText="1"/>
    </xf>
    <xf numFmtId="0" fontId="6" fillId="0" borderId="2" xfId="5" applyFont="1" applyFill="1" applyBorder="1" applyAlignment="1">
      <alignment horizontal="center" vertical="center" wrapText="1"/>
    </xf>
    <xf numFmtId="4" fontId="7" fillId="0" borderId="2" xfId="5" applyNumberFormat="1" applyFont="1" applyFill="1" applyBorder="1" applyAlignment="1">
      <alignment vertical="center" wrapText="1"/>
    </xf>
    <xf numFmtId="4" fontId="7" fillId="0" borderId="2" xfId="5" applyNumberFormat="1" applyFont="1" applyFill="1" applyBorder="1" applyAlignment="1">
      <alignment horizontal="center" vertical="center" wrapText="1"/>
    </xf>
    <xf numFmtId="4" fontId="7" fillId="0" borderId="2" xfId="5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2" xfId="1" applyFont="1" applyBorder="1"/>
    <xf numFmtId="0" fontId="8" fillId="0" borderId="2" xfId="1" applyFont="1" applyBorder="1" applyAlignment="1">
      <alignment horizontal="center" vertical="center"/>
    </xf>
    <xf numFmtId="3" fontId="8" fillId="0" borderId="2" xfId="1" applyNumberFormat="1" applyFont="1" applyBorder="1" applyAlignment="1">
      <alignment horizontal="center" vertical="center"/>
    </xf>
    <xf numFmtId="4" fontId="8" fillId="0" borderId="2" xfId="1" applyNumberFormat="1" applyFont="1" applyBorder="1" applyAlignment="1">
      <alignment horizontal="right" vertical="center" wrapText="1"/>
    </xf>
    <xf numFmtId="4" fontId="8" fillId="0" borderId="2" xfId="1" applyNumberFormat="1" applyFont="1" applyBorder="1" applyAlignment="1">
      <alignment horizontal="right" vertical="center"/>
    </xf>
    <xf numFmtId="0" fontId="7" fillId="0" borderId="2" xfId="1" applyFont="1" applyFill="1" applyBorder="1"/>
    <xf numFmtId="0" fontId="6" fillId="0" borderId="2" xfId="1" applyFont="1" applyFill="1" applyBorder="1"/>
    <xf numFmtId="0" fontId="8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9" fillId="0" borderId="0" xfId="0" applyFont="1" applyFill="1" applyAlignment="1"/>
    <xf numFmtId="0" fontId="9" fillId="0" borderId="0" xfId="0" applyFont="1" applyFill="1" applyAlignment="1">
      <alignment horizontal="center" vertical="center"/>
    </xf>
    <xf numFmtId="4" fontId="6" fillId="0" borderId="0" xfId="1" applyNumberFormat="1" applyFont="1"/>
    <xf numFmtId="0" fontId="6" fillId="0" borderId="0" xfId="1" applyFont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43" fontId="7" fillId="2" borderId="2" xfId="22" applyFont="1" applyFill="1" applyBorder="1" applyAlignment="1">
      <alignment horizontal="right" vertical="center" wrapText="1"/>
    </xf>
    <xf numFmtId="0" fontId="8" fillId="0" borderId="2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43" fontId="8" fillId="0" borderId="2" xfId="22" applyFont="1" applyBorder="1" applyAlignment="1">
      <alignment horizontal="right" vertical="center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abSelected="1" view="pageBreakPreview" topLeftCell="A34" zoomScaleSheetLayoutView="100" workbookViewId="0">
      <selection activeCell="I40" sqref="I40"/>
    </sheetView>
  </sheetViews>
  <sheetFormatPr defaultColWidth="8.85546875" defaultRowHeight="15.75" x14ac:dyDescent="0.25"/>
  <cols>
    <col min="1" max="1" width="8.85546875" style="1"/>
    <col min="2" max="2" width="55.7109375" style="1" customWidth="1"/>
    <col min="3" max="3" width="57.42578125" style="1" customWidth="1"/>
    <col min="4" max="4" width="13.28515625" style="6" customWidth="1"/>
    <col min="5" max="5" width="15.42578125" style="6" customWidth="1"/>
    <col min="6" max="6" width="15.28515625" style="9" customWidth="1"/>
    <col min="7" max="7" width="21.28515625" style="4" customWidth="1"/>
    <col min="8" max="9" width="26.5703125" style="1" customWidth="1"/>
    <col min="10" max="16384" width="8.85546875" style="1"/>
  </cols>
  <sheetData>
    <row r="1" spans="1:9" x14ac:dyDescent="0.25">
      <c r="E1" s="6" t="s">
        <v>0</v>
      </c>
    </row>
    <row r="2" spans="1:9" x14ac:dyDescent="0.25">
      <c r="E2" s="7" t="s">
        <v>67</v>
      </c>
    </row>
    <row r="4" spans="1:9" ht="15.75" customHeight="1" x14ac:dyDescent="0.25">
      <c r="A4" s="42" t="s">
        <v>1</v>
      </c>
      <c r="B4" s="42"/>
      <c r="C4" s="42"/>
      <c r="D4" s="42"/>
      <c r="E4" s="42"/>
      <c r="F4" s="42"/>
      <c r="G4" s="42"/>
    </row>
    <row r="5" spans="1:9" ht="40.5" customHeight="1" x14ac:dyDescent="0.25">
      <c r="A5" s="10" t="s">
        <v>2</v>
      </c>
      <c r="B5" s="10" t="s">
        <v>3</v>
      </c>
      <c r="C5" s="10" t="s">
        <v>10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68</v>
      </c>
      <c r="I5" s="10" t="s">
        <v>69</v>
      </c>
    </row>
    <row r="6" spans="1:9" s="2" customFormat="1" ht="15.75" customHeight="1" x14ac:dyDescent="0.25">
      <c r="A6" s="41" t="s">
        <v>12</v>
      </c>
      <c r="B6" s="41"/>
      <c r="C6" s="41"/>
      <c r="D6" s="41"/>
      <c r="E6" s="41"/>
      <c r="F6" s="41"/>
      <c r="G6" s="11">
        <f>SUM(G7:G15)</f>
        <v>442536.67000000004</v>
      </c>
      <c r="H6" s="39"/>
      <c r="I6" s="39"/>
    </row>
    <row r="7" spans="1:9" s="2" customFormat="1" x14ac:dyDescent="0.25">
      <c r="A7" s="12">
        <v>1</v>
      </c>
      <c r="B7" s="13" t="s">
        <v>21</v>
      </c>
      <c r="C7" s="13" t="s">
        <v>18</v>
      </c>
      <c r="D7" s="14" t="s">
        <v>14</v>
      </c>
      <c r="E7" s="15">
        <v>45</v>
      </c>
      <c r="F7" s="16">
        <v>40.61</v>
      </c>
      <c r="G7" s="17">
        <f>E7*F7</f>
        <v>1827.45</v>
      </c>
      <c r="H7" s="39"/>
      <c r="I7" s="39"/>
    </row>
    <row r="8" spans="1:9" s="2" customFormat="1" x14ac:dyDescent="0.25">
      <c r="A8" s="12">
        <v>2</v>
      </c>
      <c r="B8" s="13" t="s">
        <v>19</v>
      </c>
      <c r="C8" s="13" t="s">
        <v>20</v>
      </c>
      <c r="D8" s="14" t="s">
        <v>13</v>
      </c>
      <c r="E8" s="15">
        <v>2550</v>
      </c>
      <c r="F8" s="16">
        <v>14.45</v>
      </c>
      <c r="G8" s="17">
        <f t="shared" ref="G8:G15" si="0">E8*F8</f>
        <v>36847.5</v>
      </c>
      <c r="H8" s="39"/>
      <c r="I8" s="39"/>
    </row>
    <row r="9" spans="1:9" s="2" customFormat="1" x14ac:dyDescent="0.25">
      <c r="A9" s="12">
        <v>3</v>
      </c>
      <c r="B9" s="13" t="s">
        <v>22</v>
      </c>
      <c r="C9" s="18" t="s">
        <v>23</v>
      </c>
      <c r="D9" s="14" t="s">
        <v>14</v>
      </c>
      <c r="E9" s="15">
        <v>46</v>
      </c>
      <c r="F9" s="16">
        <v>1542</v>
      </c>
      <c r="G9" s="17">
        <f t="shared" si="0"/>
        <v>70932</v>
      </c>
      <c r="H9" s="39"/>
      <c r="I9" s="39"/>
    </row>
    <row r="10" spans="1:9" s="8" customFormat="1" ht="63" x14ac:dyDescent="0.25">
      <c r="A10" s="12">
        <v>4</v>
      </c>
      <c r="B10" s="13" t="s">
        <v>24</v>
      </c>
      <c r="C10" s="13" t="s">
        <v>25</v>
      </c>
      <c r="D10" s="14" t="s">
        <v>14</v>
      </c>
      <c r="E10" s="15">
        <v>590</v>
      </c>
      <c r="F10" s="16">
        <v>534.98</v>
      </c>
      <c r="G10" s="17">
        <f t="shared" si="0"/>
        <v>315638.2</v>
      </c>
      <c r="H10" s="40"/>
      <c r="I10" s="40"/>
    </row>
    <row r="11" spans="1:9" s="8" customFormat="1" ht="16.5" customHeight="1" x14ac:dyDescent="0.25">
      <c r="A11" s="12">
        <v>5</v>
      </c>
      <c r="B11" s="13" t="s">
        <v>26</v>
      </c>
      <c r="C11" s="13" t="s">
        <v>27</v>
      </c>
      <c r="D11" s="14" t="s">
        <v>17</v>
      </c>
      <c r="E11" s="15">
        <v>250</v>
      </c>
      <c r="F11" s="16">
        <v>1.97</v>
      </c>
      <c r="G11" s="17">
        <f t="shared" si="0"/>
        <v>492.5</v>
      </c>
      <c r="H11" s="40"/>
      <c r="I11" s="40"/>
    </row>
    <row r="12" spans="1:9" s="2" customFormat="1" ht="15" customHeight="1" x14ac:dyDescent="0.25">
      <c r="A12" s="12">
        <v>6</v>
      </c>
      <c r="B12" s="13" t="s">
        <v>28</v>
      </c>
      <c r="C12" s="13" t="s">
        <v>29</v>
      </c>
      <c r="D12" s="14" t="s">
        <v>14</v>
      </c>
      <c r="E12" s="15">
        <v>196</v>
      </c>
      <c r="F12" s="19">
        <v>42.86</v>
      </c>
      <c r="G12" s="17">
        <f t="shared" si="0"/>
        <v>8400.56</v>
      </c>
      <c r="H12" s="39"/>
      <c r="I12" s="39"/>
    </row>
    <row r="13" spans="1:9" s="2" customFormat="1" ht="15" customHeight="1" x14ac:dyDescent="0.25">
      <c r="A13" s="12">
        <v>7</v>
      </c>
      <c r="B13" s="13" t="s">
        <v>30</v>
      </c>
      <c r="C13" s="13" t="s">
        <v>31</v>
      </c>
      <c r="D13" s="14" t="s">
        <v>32</v>
      </c>
      <c r="E13" s="15">
        <v>112</v>
      </c>
      <c r="F13" s="20">
        <v>51.98</v>
      </c>
      <c r="G13" s="17">
        <f t="shared" si="0"/>
        <v>5821.7599999999993</v>
      </c>
      <c r="H13" s="39"/>
      <c r="I13" s="39"/>
    </row>
    <row r="14" spans="1:9" s="2" customFormat="1" ht="15" customHeight="1" x14ac:dyDescent="0.25">
      <c r="A14" s="12">
        <v>8</v>
      </c>
      <c r="B14" s="13" t="s">
        <v>33</v>
      </c>
      <c r="C14" s="13" t="s">
        <v>34</v>
      </c>
      <c r="D14" s="14" t="s">
        <v>13</v>
      </c>
      <c r="E14" s="15">
        <v>100</v>
      </c>
      <c r="F14" s="21">
        <v>21.92</v>
      </c>
      <c r="G14" s="17">
        <f t="shared" si="0"/>
        <v>2192</v>
      </c>
      <c r="H14" s="39"/>
      <c r="I14" s="39"/>
    </row>
    <row r="15" spans="1:9" s="2" customFormat="1" ht="15" customHeight="1" x14ac:dyDescent="0.25">
      <c r="A15" s="12">
        <v>10</v>
      </c>
      <c r="B15" s="13" t="s">
        <v>35</v>
      </c>
      <c r="C15" s="13" t="s">
        <v>36</v>
      </c>
      <c r="D15" s="14" t="s">
        <v>13</v>
      </c>
      <c r="E15" s="15">
        <v>10</v>
      </c>
      <c r="F15" s="19">
        <v>38.47</v>
      </c>
      <c r="G15" s="17">
        <f t="shared" si="0"/>
        <v>384.7</v>
      </c>
      <c r="H15" s="39"/>
      <c r="I15" s="39"/>
    </row>
    <row r="16" spans="1:9" s="2" customFormat="1" ht="15.75" customHeight="1" x14ac:dyDescent="0.25">
      <c r="A16" s="41" t="s">
        <v>16</v>
      </c>
      <c r="B16" s="41"/>
      <c r="C16" s="41"/>
      <c r="D16" s="41"/>
      <c r="E16" s="41"/>
      <c r="F16" s="41"/>
      <c r="G16" s="11">
        <f>SUM(G17:G39)</f>
        <v>3688223.78</v>
      </c>
      <c r="H16" s="39"/>
      <c r="I16" s="39"/>
    </row>
    <row r="17" spans="1:9" s="2" customFormat="1" ht="31.5" x14ac:dyDescent="0.25">
      <c r="A17" s="22">
        <v>11</v>
      </c>
      <c r="B17" s="23" t="s">
        <v>37</v>
      </c>
      <c r="C17" s="23" t="s">
        <v>37</v>
      </c>
      <c r="D17" s="14" t="s">
        <v>38</v>
      </c>
      <c r="E17" s="15">
        <v>200</v>
      </c>
      <c r="F17" s="24">
        <v>1260</v>
      </c>
      <c r="G17" s="17">
        <f>E17*F17</f>
        <v>252000</v>
      </c>
      <c r="H17" s="52">
        <v>1110</v>
      </c>
      <c r="I17" s="52">
        <f>E17*H17</f>
        <v>222000</v>
      </c>
    </row>
    <row r="18" spans="1:9" s="2" customFormat="1" ht="31.5" x14ac:dyDescent="0.25">
      <c r="A18" s="22">
        <v>12</v>
      </c>
      <c r="B18" s="25" t="s">
        <v>39</v>
      </c>
      <c r="C18" s="26" t="s">
        <v>39</v>
      </c>
      <c r="D18" s="27" t="s">
        <v>38</v>
      </c>
      <c r="E18" s="27">
        <v>325</v>
      </c>
      <c r="F18" s="28">
        <v>1680</v>
      </c>
      <c r="G18" s="17">
        <f>E18*F18</f>
        <v>546000</v>
      </c>
      <c r="H18" s="52">
        <v>1480</v>
      </c>
      <c r="I18" s="52">
        <f>E18*H18</f>
        <v>481000</v>
      </c>
    </row>
    <row r="19" spans="1:9" s="2" customFormat="1" ht="31.5" x14ac:dyDescent="0.25">
      <c r="A19" s="22">
        <v>13</v>
      </c>
      <c r="B19" s="26" t="s">
        <v>40</v>
      </c>
      <c r="C19" s="26" t="s">
        <v>40</v>
      </c>
      <c r="D19" s="27" t="s">
        <v>15</v>
      </c>
      <c r="E19" s="27">
        <v>20</v>
      </c>
      <c r="F19" s="19">
        <v>10000</v>
      </c>
      <c r="G19" s="17">
        <f t="shared" ref="G19:G39" si="1">E19*F19</f>
        <v>200000</v>
      </c>
      <c r="H19" s="39"/>
      <c r="I19" s="39"/>
    </row>
    <row r="20" spans="1:9" s="2" customFormat="1" ht="31.5" x14ac:dyDescent="0.25">
      <c r="A20" s="22">
        <v>14</v>
      </c>
      <c r="B20" s="26" t="s">
        <v>41</v>
      </c>
      <c r="C20" s="26" t="s">
        <v>41</v>
      </c>
      <c r="D20" s="27" t="s">
        <v>15</v>
      </c>
      <c r="E20" s="27">
        <v>35</v>
      </c>
      <c r="F20" s="28">
        <v>3800</v>
      </c>
      <c r="G20" s="17">
        <f t="shared" si="1"/>
        <v>133000</v>
      </c>
      <c r="H20" s="39"/>
      <c r="I20" s="39"/>
    </row>
    <row r="21" spans="1:9" s="2" customFormat="1" x14ac:dyDescent="0.25">
      <c r="A21" s="22">
        <v>15</v>
      </c>
      <c r="B21" s="26" t="s">
        <v>42</v>
      </c>
      <c r="C21" s="26" t="s">
        <v>42</v>
      </c>
      <c r="D21" s="27" t="s">
        <v>15</v>
      </c>
      <c r="E21" s="27">
        <v>12</v>
      </c>
      <c r="F21" s="28">
        <v>11500</v>
      </c>
      <c r="G21" s="17">
        <f t="shared" si="1"/>
        <v>138000</v>
      </c>
      <c r="H21" s="39"/>
      <c r="I21" s="39"/>
    </row>
    <row r="22" spans="1:9" s="2" customFormat="1" ht="31.5" x14ac:dyDescent="0.25">
      <c r="A22" s="22">
        <v>16</v>
      </c>
      <c r="B22" s="25" t="s">
        <v>43</v>
      </c>
      <c r="C22" s="26" t="s">
        <v>44</v>
      </c>
      <c r="D22" s="27" t="s">
        <v>15</v>
      </c>
      <c r="E22" s="29">
        <v>1384</v>
      </c>
      <c r="F22" s="30">
        <v>63.92</v>
      </c>
      <c r="G22" s="17">
        <f t="shared" si="1"/>
        <v>88465.279999999999</v>
      </c>
      <c r="H22" s="39"/>
      <c r="I22" s="39"/>
    </row>
    <row r="23" spans="1:9" s="2" customFormat="1" ht="31.5" x14ac:dyDescent="0.25">
      <c r="A23" s="22">
        <v>17</v>
      </c>
      <c r="B23" s="25" t="s">
        <v>45</v>
      </c>
      <c r="C23" s="26" t="s">
        <v>46</v>
      </c>
      <c r="D23" s="27" t="s">
        <v>15</v>
      </c>
      <c r="E23" s="27">
        <v>280</v>
      </c>
      <c r="F23" s="30">
        <v>59.74</v>
      </c>
      <c r="G23" s="17">
        <f t="shared" si="1"/>
        <v>16727.2</v>
      </c>
      <c r="H23" s="39"/>
      <c r="I23" s="39"/>
    </row>
    <row r="24" spans="1:9" s="2" customFormat="1" ht="31.5" x14ac:dyDescent="0.25">
      <c r="A24" s="22">
        <v>18</v>
      </c>
      <c r="B24" s="25" t="s">
        <v>47</v>
      </c>
      <c r="C24" s="26" t="s">
        <v>47</v>
      </c>
      <c r="D24" s="27" t="s">
        <v>15</v>
      </c>
      <c r="E24" s="27">
        <v>30</v>
      </c>
      <c r="F24" s="30">
        <v>3200</v>
      </c>
      <c r="G24" s="17">
        <f t="shared" si="1"/>
        <v>96000</v>
      </c>
      <c r="H24" s="39"/>
      <c r="I24" s="39"/>
    </row>
    <row r="25" spans="1:9" s="2" customFormat="1" ht="31.5" x14ac:dyDescent="0.25">
      <c r="A25" s="22">
        <v>19</v>
      </c>
      <c r="B25" s="25" t="s">
        <v>48</v>
      </c>
      <c r="C25" s="26" t="s">
        <v>48</v>
      </c>
      <c r="D25" s="27" t="s">
        <v>15</v>
      </c>
      <c r="E25" s="27">
        <v>20</v>
      </c>
      <c r="F25" s="30">
        <v>3200</v>
      </c>
      <c r="G25" s="17">
        <f t="shared" si="1"/>
        <v>64000</v>
      </c>
      <c r="H25" s="39"/>
      <c r="I25" s="39"/>
    </row>
    <row r="26" spans="1:9" s="2" customFormat="1" x14ac:dyDescent="0.25">
      <c r="A26" s="22">
        <v>20</v>
      </c>
      <c r="B26" s="25" t="s">
        <v>49</v>
      </c>
      <c r="C26" s="26" t="s">
        <v>49</v>
      </c>
      <c r="D26" s="27" t="s">
        <v>15</v>
      </c>
      <c r="E26" s="27">
        <v>880</v>
      </c>
      <c r="F26" s="30">
        <v>79</v>
      </c>
      <c r="G26" s="17">
        <f t="shared" si="1"/>
        <v>69520</v>
      </c>
      <c r="H26" s="39"/>
      <c r="I26" s="39"/>
    </row>
    <row r="27" spans="1:9" s="2" customFormat="1" x14ac:dyDescent="0.25">
      <c r="A27" s="22">
        <v>21</v>
      </c>
      <c r="B27" s="25" t="s">
        <v>50</v>
      </c>
      <c r="C27" s="26" t="s">
        <v>50</v>
      </c>
      <c r="D27" s="27" t="s">
        <v>15</v>
      </c>
      <c r="E27" s="31">
        <v>330</v>
      </c>
      <c r="F27" s="32">
        <v>79</v>
      </c>
      <c r="G27" s="17">
        <f t="shared" si="1"/>
        <v>26070</v>
      </c>
      <c r="H27" s="39"/>
      <c r="I27" s="39"/>
    </row>
    <row r="28" spans="1:9" s="2" customFormat="1" ht="31.5" x14ac:dyDescent="0.25">
      <c r="A28" s="22">
        <v>22</v>
      </c>
      <c r="B28" s="33" t="s">
        <v>51</v>
      </c>
      <c r="C28" s="33" t="s">
        <v>51</v>
      </c>
      <c r="D28" s="27" t="s">
        <v>15</v>
      </c>
      <c r="E28" s="31">
        <v>300</v>
      </c>
      <c r="F28" s="32">
        <v>570</v>
      </c>
      <c r="G28" s="17">
        <f t="shared" si="1"/>
        <v>171000</v>
      </c>
      <c r="H28" s="39"/>
      <c r="I28" s="39"/>
    </row>
    <row r="29" spans="1:9" s="2" customFormat="1" ht="31.5" x14ac:dyDescent="0.25">
      <c r="A29" s="22">
        <v>23</v>
      </c>
      <c r="B29" s="33" t="s">
        <v>52</v>
      </c>
      <c r="C29" s="33" t="s">
        <v>52</v>
      </c>
      <c r="D29" s="27" t="s">
        <v>15</v>
      </c>
      <c r="E29" s="31">
        <f>550+150</f>
        <v>700</v>
      </c>
      <c r="F29" s="32">
        <v>570</v>
      </c>
      <c r="G29" s="17">
        <f t="shared" si="1"/>
        <v>399000</v>
      </c>
      <c r="H29" s="39"/>
      <c r="I29" s="39"/>
    </row>
    <row r="30" spans="1:9" s="2" customFormat="1" ht="31.5" x14ac:dyDescent="0.25">
      <c r="A30" s="22">
        <v>24</v>
      </c>
      <c r="B30" s="33" t="s">
        <v>53</v>
      </c>
      <c r="C30" s="33" t="s">
        <v>53</v>
      </c>
      <c r="D30" s="27" t="s">
        <v>15</v>
      </c>
      <c r="E30" s="31">
        <f>800+200</f>
        <v>1000</v>
      </c>
      <c r="F30" s="32">
        <v>570</v>
      </c>
      <c r="G30" s="17">
        <f t="shared" si="1"/>
        <v>570000</v>
      </c>
      <c r="H30" s="39"/>
      <c r="I30" s="39"/>
    </row>
    <row r="31" spans="1:9" s="2" customFormat="1" ht="31.5" x14ac:dyDescent="0.25">
      <c r="A31" s="22">
        <v>25</v>
      </c>
      <c r="B31" s="33" t="s">
        <v>54</v>
      </c>
      <c r="C31" s="33" t="s">
        <v>54</v>
      </c>
      <c r="D31" s="27" t="s">
        <v>15</v>
      </c>
      <c r="E31" s="31">
        <v>300</v>
      </c>
      <c r="F31" s="32">
        <v>570</v>
      </c>
      <c r="G31" s="17">
        <f t="shared" si="1"/>
        <v>171000</v>
      </c>
      <c r="H31" s="39"/>
      <c r="I31" s="39"/>
    </row>
    <row r="32" spans="1:9" s="2" customFormat="1" x14ac:dyDescent="0.25">
      <c r="A32" s="22">
        <v>26</v>
      </c>
      <c r="B32" s="25" t="s">
        <v>55</v>
      </c>
      <c r="C32" s="26" t="s">
        <v>55</v>
      </c>
      <c r="D32" s="27" t="s">
        <v>15</v>
      </c>
      <c r="E32" s="27">
        <v>20</v>
      </c>
      <c r="F32" s="30">
        <v>3200</v>
      </c>
      <c r="G32" s="17">
        <f t="shared" si="1"/>
        <v>64000</v>
      </c>
      <c r="H32" s="39"/>
      <c r="I32" s="39"/>
    </row>
    <row r="33" spans="1:15" s="2" customFormat="1" ht="236.25" x14ac:dyDescent="0.25">
      <c r="A33" s="22">
        <v>27</v>
      </c>
      <c r="B33" s="25" t="s">
        <v>56</v>
      </c>
      <c r="C33" s="26" t="s">
        <v>57</v>
      </c>
      <c r="D33" s="27" t="s">
        <v>15</v>
      </c>
      <c r="E33" s="27">
        <v>5</v>
      </c>
      <c r="F33" s="28">
        <v>2632</v>
      </c>
      <c r="G33" s="17">
        <f t="shared" si="1"/>
        <v>13160</v>
      </c>
      <c r="H33" s="39"/>
      <c r="I33" s="39"/>
    </row>
    <row r="34" spans="1:15" s="2" customFormat="1" ht="110.25" x14ac:dyDescent="0.25">
      <c r="A34" s="22">
        <v>28</v>
      </c>
      <c r="B34" s="25" t="s">
        <v>58</v>
      </c>
      <c r="C34" s="26" t="s">
        <v>59</v>
      </c>
      <c r="D34" s="27" t="s">
        <v>38</v>
      </c>
      <c r="E34" s="27">
        <v>250</v>
      </c>
      <c r="F34" s="30">
        <v>629.16</v>
      </c>
      <c r="G34" s="17">
        <f t="shared" si="1"/>
        <v>157290</v>
      </c>
      <c r="H34" s="39"/>
      <c r="I34" s="39"/>
    </row>
    <row r="35" spans="1:15" s="2" customFormat="1" ht="47.25" x14ac:dyDescent="0.25">
      <c r="A35" s="22">
        <v>29</v>
      </c>
      <c r="B35" s="25" t="s">
        <v>60</v>
      </c>
      <c r="C35" s="26" t="s">
        <v>61</v>
      </c>
      <c r="D35" s="27" t="s">
        <v>15</v>
      </c>
      <c r="E35" s="27">
        <v>200</v>
      </c>
      <c r="F35" s="30">
        <v>27.4</v>
      </c>
      <c r="G35" s="17">
        <f t="shared" si="1"/>
        <v>5480</v>
      </c>
      <c r="H35" s="39"/>
      <c r="I35" s="39"/>
    </row>
    <row r="36" spans="1:15" s="2" customFormat="1" ht="78.75" x14ac:dyDescent="0.25">
      <c r="A36" s="22">
        <v>30</v>
      </c>
      <c r="B36" s="25" t="s">
        <v>62</v>
      </c>
      <c r="C36" s="26" t="s">
        <v>63</v>
      </c>
      <c r="D36" s="27" t="s">
        <v>15</v>
      </c>
      <c r="E36" s="27">
        <v>50</v>
      </c>
      <c r="F36" s="30">
        <v>341</v>
      </c>
      <c r="G36" s="17">
        <f t="shared" si="1"/>
        <v>17050</v>
      </c>
      <c r="H36" s="39"/>
      <c r="I36" s="39"/>
    </row>
    <row r="37" spans="1:15" s="2" customFormat="1" x14ac:dyDescent="0.25">
      <c r="A37" s="22">
        <v>31</v>
      </c>
      <c r="B37" s="25" t="s">
        <v>64</v>
      </c>
      <c r="C37" s="25" t="s">
        <v>64</v>
      </c>
      <c r="D37" s="27" t="s">
        <v>15</v>
      </c>
      <c r="E37" s="27">
        <v>2000</v>
      </c>
      <c r="F37" s="30">
        <v>80.010000000000005</v>
      </c>
      <c r="G37" s="30">
        <f t="shared" si="1"/>
        <v>160020</v>
      </c>
      <c r="H37" s="39"/>
      <c r="I37" s="39"/>
    </row>
    <row r="38" spans="1:15" s="2" customFormat="1" x14ac:dyDescent="0.25">
      <c r="A38" s="22">
        <v>32</v>
      </c>
      <c r="B38" s="25" t="s">
        <v>65</v>
      </c>
      <c r="C38" s="25" t="s">
        <v>65</v>
      </c>
      <c r="D38" s="27" t="s">
        <v>15</v>
      </c>
      <c r="E38" s="27">
        <v>130</v>
      </c>
      <c r="F38" s="30">
        <v>80.010000000000005</v>
      </c>
      <c r="G38" s="30">
        <f t="shared" si="1"/>
        <v>10401.300000000001</v>
      </c>
      <c r="H38" s="39"/>
      <c r="I38" s="39"/>
    </row>
    <row r="39" spans="1:15" s="2" customFormat="1" x14ac:dyDescent="0.25">
      <c r="A39" s="22">
        <v>33</v>
      </c>
      <c r="B39" s="25" t="s">
        <v>66</v>
      </c>
      <c r="C39" s="25" t="s">
        <v>66</v>
      </c>
      <c r="D39" s="27" t="s">
        <v>15</v>
      </c>
      <c r="E39" s="27">
        <v>4000</v>
      </c>
      <c r="F39" s="30">
        <v>80.010000000000005</v>
      </c>
      <c r="G39" s="30">
        <f t="shared" si="1"/>
        <v>320040</v>
      </c>
      <c r="H39" s="39"/>
      <c r="I39" s="39"/>
    </row>
    <row r="40" spans="1:15" ht="21.6" customHeight="1" x14ac:dyDescent="0.25">
      <c r="A40" s="34"/>
      <c r="B40" s="53" t="s">
        <v>8</v>
      </c>
      <c r="C40" s="34"/>
      <c r="D40" s="35"/>
      <c r="E40" s="36"/>
      <c r="F40" s="37"/>
      <c r="G40" s="38">
        <f>G6+G16</f>
        <v>4130760.4499999997</v>
      </c>
      <c r="H40" s="54"/>
      <c r="I40" s="55">
        <f>SUM(I6:I39)</f>
        <v>703000</v>
      </c>
    </row>
    <row r="41" spans="1:15" ht="15" customHeight="1" x14ac:dyDescent="0.25"/>
    <row r="42" spans="1:15" x14ac:dyDescent="0.25">
      <c r="A42" s="43" t="s">
        <v>9</v>
      </c>
      <c r="B42" s="43"/>
      <c r="C42" s="43"/>
      <c r="D42" s="43"/>
      <c r="E42" s="43"/>
      <c r="F42" s="43"/>
      <c r="G42" s="43"/>
      <c r="H42" s="43"/>
    </row>
    <row r="43" spans="1:15" s="3" customFormat="1" ht="53.25" customHeight="1" x14ac:dyDescent="0.25">
      <c r="A43" s="44" t="s">
        <v>11</v>
      </c>
      <c r="B43" s="44"/>
      <c r="C43" s="44"/>
      <c r="D43" s="44"/>
      <c r="E43" s="44"/>
      <c r="F43" s="44"/>
      <c r="G43" s="44"/>
      <c r="H43" s="5"/>
      <c r="I43" s="5"/>
      <c r="J43" s="5"/>
      <c r="K43" s="5"/>
      <c r="L43" s="5"/>
      <c r="M43" s="5"/>
      <c r="N43" s="5"/>
      <c r="O43" s="5"/>
    </row>
    <row r="45" spans="1:15" x14ac:dyDescent="0.25">
      <c r="B45" s="45" t="s">
        <v>70</v>
      </c>
      <c r="C45" s="3"/>
      <c r="D45" s="46"/>
      <c r="E45" s="47"/>
      <c r="F45" s="47"/>
      <c r="G45" s="48" t="s">
        <v>71</v>
      </c>
    </row>
    <row r="46" spans="1:15" x14ac:dyDescent="0.25">
      <c r="B46" s="49"/>
      <c r="C46" s="3"/>
      <c r="D46" s="50"/>
      <c r="E46" s="3"/>
      <c r="F46" s="47"/>
      <c r="G46" s="48"/>
    </row>
    <row r="47" spans="1:15" x14ac:dyDescent="0.25">
      <c r="B47" s="49" t="s">
        <v>72</v>
      </c>
      <c r="C47" s="3"/>
      <c r="D47" s="50"/>
      <c r="E47" s="51"/>
      <c r="F47" s="47"/>
      <c r="G47" s="48" t="s">
        <v>73</v>
      </c>
    </row>
    <row r="48" spans="1:15" x14ac:dyDescent="0.25">
      <c r="B48" s="49"/>
      <c r="C48" s="3"/>
      <c r="D48" s="50"/>
      <c r="E48" s="51"/>
      <c r="F48" s="47"/>
      <c r="G48" s="48"/>
    </row>
    <row r="49" spans="2:7" x14ac:dyDescent="0.25">
      <c r="B49" s="49" t="s">
        <v>74</v>
      </c>
      <c r="C49" s="3"/>
      <c r="D49" s="50"/>
      <c r="E49" s="51"/>
      <c r="F49" s="47"/>
      <c r="G49" s="48" t="s">
        <v>75</v>
      </c>
    </row>
  </sheetData>
  <mergeCells count="5">
    <mergeCell ref="A6:F6"/>
    <mergeCell ref="A16:F16"/>
    <mergeCell ref="A4:G4"/>
    <mergeCell ref="A42:H42"/>
    <mergeCell ref="A43:G43"/>
  </mergeCells>
  <pageMargins left="0.19685039370078741" right="0.19685039370078741" top="0.15748031496062992" bottom="0.15748031496062992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2023-04-27T10:02:45Z</cp:lastPrinted>
  <dcterms:created xsi:type="dcterms:W3CDTF">2019-03-11T10:08:28Z</dcterms:created>
  <dcterms:modified xsi:type="dcterms:W3CDTF">2023-04-27T10:52:58Z</dcterms:modified>
</cp:coreProperties>
</file>