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Протокола 2022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МИ'!$A$1:$Q$39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Q29" i="1" l="1"/>
  <c r="Q19" i="1"/>
  <c r="Q20" i="1"/>
  <c r="Q18" i="1"/>
  <c r="O29" i="1"/>
  <c r="O22" i="1"/>
  <c r="O23" i="1"/>
  <c r="O21" i="1"/>
  <c r="M29" i="1"/>
  <c r="M24" i="1"/>
  <c r="I29" i="1"/>
  <c r="I13" i="1"/>
  <c r="G13" i="1" l="1"/>
  <c r="G15" i="1" l="1"/>
  <c r="G14" i="1" l="1"/>
  <c r="G18" i="1" l="1"/>
  <c r="G11" i="1" l="1"/>
  <c r="G28" i="1" l="1"/>
  <c r="G27" i="1" s="1"/>
  <c r="G21" i="1"/>
  <c r="G17" i="1" l="1"/>
  <c r="G23" i="1"/>
  <c r="G22" i="1"/>
  <c r="G24" i="1"/>
  <c r="G10" i="1" l="1"/>
  <c r="G25" i="1" l="1"/>
  <c r="G19" i="1"/>
  <c r="G20" i="1"/>
  <c r="G9" i="1"/>
  <c r="G8" i="1" s="1"/>
  <c r="G16" i="1" l="1"/>
  <c r="G26" i="1"/>
  <c r="G7" i="1"/>
  <c r="G6" i="1" s="1"/>
  <c r="G12" i="1" l="1"/>
  <c r="G29" i="1" s="1"/>
</calcChain>
</file>

<file path=xl/sharedStrings.xml><?xml version="1.0" encoding="utf-8"?>
<sst xmlns="http://schemas.openxmlformats.org/spreadsheetml/2006/main" count="90" uniqueCount="63">
  <si>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</si>
  <si>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</si>
  <si>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</si>
  <si>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</si>
  <si>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</si>
  <si>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</si>
  <si>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</si>
  <si>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</si>
  <si>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</si>
  <si>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</si>
  <si>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</si>
  <si>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</si>
  <si>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штука</t>
  </si>
  <si>
    <t>флакон</t>
  </si>
  <si>
    <t>Лекарственные препараты, изготовленных в аптеках</t>
  </si>
  <si>
    <t>метр</t>
  </si>
  <si>
    <t>Сумма закупа</t>
  </si>
  <si>
    <t>Лезвие хирургическое, съемное, одноразовое №23</t>
  </si>
  <si>
    <t>Уксусная кислота 1%, раствор 150,0 мл</t>
  </si>
  <si>
    <t>Уроприемник, дренируемый прозрачный однокомпенентный 10*55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</si>
  <si>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</si>
  <si>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</si>
  <si>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>Лекарственные средства</t>
  </si>
  <si>
    <t>Атропина сульфат</t>
  </si>
  <si>
    <t>раствор для инъекций 1мг/мл 1 мл</t>
  </si>
  <si>
    <t>ампула</t>
  </si>
  <si>
    <t>Нить хирургический капрон, нерассасывающая №4, 20метр, стерильный</t>
  </si>
  <si>
    <t>Нить хирургический капрон, нерассасывающая №5, 20метр, стерильный</t>
  </si>
  <si>
    <t>Трубка эндобронхиальная левосторонняя, коннектор 15мм М, угловой, с аспирационным клапаном и защитным колпачком — 2 штуки, Y-образный коннектор — 1 штука, размер 37FR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</si>
  <si>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штука, размер 37FR</t>
  </si>
  <si>
    <t>Трубка эндобронхиальная левосторонняя, коннектор 15мм М, угловой, с аспирационным клапаном и защитным колпачком — 2 штуки, Y-образный коннектор — 1 штука, размер 35FR</t>
  </si>
  <si>
    <t>Марля медицинская отбеленная 30гр/м, в рулоне 1000 метр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</si>
  <si>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штука, размер 35FR</t>
  </si>
  <si>
    <t>Чистящий раствор (1000мл) на автоматический гематологический анализатор Sysmex</t>
  </si>
  <si>
    <t>Очищающий раствор для работы на автоматических гематологических анализаторах серии Sysmex (1000мл)</t>
  </si>
  <si>
    <t>Реагенты на гематологический анализатор  Sysmex XP-300</t>
  </si>
  <si>
    <t>Аммиак</t>
  </si>
  <si>
    <t>раствор для наружного применения 10 % 20 мл</t>
  </si>
  <si>
    <t>Нить хирургический капрон, нерассасывающая №3, 20метр, стерильный</t>
  </si>
  <si>
    <t>Ларингоскоп одноразовый с комплектом клинков и рукояткой</t>
  </si>
  <si>
    <t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3 - 10шт. и № 4 - 10шт.</t>
  </si>
  <si>
    <t>комплект</t>
  </si>
  <si>
    <t>Урапидил</t>
  </si>
  <si>
    <t>раствор для внутривенного введения 5 мг/мл 5мл</t>
  </si>
  <si>
    <t>Лезвие хирургическое, съемное, одноразовое №22</t>
  </si>
  <si>
    <t>Канюля внутривенная с катетером и клапаном для инъекций, размер 18G, зеленая</t>
  </si>
  <si>
    <t>к протоколу 49 от 07.10.2022г.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</si>
  <si>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</si>
  <si>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</si>
  <si>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</si>
  <si>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</si>
  <si>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Юрист</t>
  </si>
  <si>
    <t>Климова А.В.</t>
  </si>
  <si>
    <t>ТОО "Сфера-ПВЛ" Цена</t>
  </si>
  <si>
    <t>ТОО "Сфера-ПВЛ" Сумма</t>
  </si>
  <si>
    <t>ТОО "Альянс-АА" Цена</t>
  </si>
  <si>
    <t>ТОО "A.N.P." Цена</t>
  </si>
  <si>
    <t>ТОО "МедСервис ОРЕОН" Цена</t>
  </si>
  <si>
    <t>ТОО "МедСервис ОРЕОН" Сумма</t>
  </si>
  <si>
    <t>ТОО "Атлант Компани" Цена</t>
  </si>
  <si>
    <t>ТОО "Атлант Компани" Сумма</t>
  </si>
  <si>
    <t>ТОО "RuMa Farm" Цена</t>
  </si>
  <si>
    <t>ТОО "RuMa Farm"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</si>
</sst>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73">
    <xf numFmtId="0" fontId="0" fillId="0" borderId="0" xfId="0"/>
    <xf numFmtId="0" fontId="7" fillId="0" borderId="1" xfId="1" applyFont="1" applyBorder="1" applyAlignment="1">
      <alignment horizontal="center" vertical="top"/>
    </xf>
    <xf numFmtId="0" fontId="8" fillId="0" borderId="0" xfId="1" applyFont="1" applyAlignment="1">
      <alignment vertical="top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43" fontId="7" fillId="0" borderId="2" xfId="22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43" fontId="7" fillId="0" borderId="5" xfId="1" applyNumberFormat="1" applyFont="1" applyBorder="1" applyAlignment="1">
      <alignment horizontal="right" vertical="center" wrapText="1"/>
    </xf>
    <xf numFmtId="43" fontId="8" fillId="0" borderId="2" xfId="22" applyFont="1" applyBorder="1" applyAlignment="1">
      <alignment horizontal="righ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43" fontId="8" fillId="0" borderId="2" xfId="22" applyNumberFormat="1" applyFont="1" applyFill="1" applyBorder="1" applyAlignment="1">
      <alignment horizontal="right" vertical="center" wrapText="1"/>
    </xf>
    <xf numFmtId="43" fontId="8" fillId="0" borderId="2" xfId="22" applyFont="1" applyFill="1" applyBorder="1" applyAlignment="1">
      <alignment horizontal="right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43" fontId="7" fillId="0" borderId="5" xfId="22" applyFont="1" applyFill="1" applyBorder="1" applyAlignment="1">
      <alignment horizontal="right" vertical="center" wrapText="1"/>
    </xf>
    <xf numFmtId="43" fontId="8" fillId="0" borderId="5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horizontal="center" vertical="top" wrapText="1"/>
    </xf>
    <xf numFmtId="43" fontId="7" fillId="0" borderId="5" xfId="1" applyNumberFormat="1" applyFont="1" applyFill="1" applyBorder="1" applyAlignment="1">
      <alignment horizontal="right" vertical="top" wrapText="1"/>
    </xf>
    <xf numFmtId="0" fontId="7" fillId="0" borderId="2" xfId="1" applyFont="1" applyFill="1" applyBorder="1" applyAlignment="1">
      <alignment horizontal="center" vertical="top" wrapText="1"/>
    </xf>
    <xf numFmtId="0" fontId="8" fillId="0" borderId="6" xfId="1" applyFont="1" applyFill="1" applyBorder="1" applyAlignment="1">
      <alignment horizontal="left" vertical="top" wrapText="1"/>
    </xf>
    <xf numFmtId="0" fontId="8" fillId="0" borderId="6" xfId="1" applyFont="1" applyFill="1" applyBorder="1" applyAlignment="1">
      <alignment horizontal="center" vertical="center" wrapText="1"/>
    </xf>
    <xf numFmtId="43" fontId="8" fillId="0" borderId="6" xfId="22" applyFont="1" applyFill="1" applyBorder="1" applyAlignment="1">
      <alignment horizontal="right" vertical="center" wrapText="1"/>
    </xf>
    <xf numFmtId="43" fontId="9" fillId="0" borderId="2" xfId="22" applyFont="1" applyFill="1" applyBorder="1" applyAlignment="1">
      <alignment horizontal="right" vertical="center" wrapText="1"/>
    </xf>
    <xf numFmtId="0" fontId="8" fillId="0" borderId="6" xfId="1" applyFont="1" applyFill="1" applyBorder="1" applyAlignment="1">
      <alignment horizontal="center" vertical="top" wrapText="1"/>
    </xf>
    <xf numFmtId="4" fontId="8" fillId="0" borderId="6" xfId="1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center" wrapText="1"/>
    </xf>
    <xf numFmtId="3" fontId="8" fillId="0" borderId="6" xfId="19" applyNumberFormat="1" applyFont="1" applyFill="1" applyBorder="1" applyAlignment="1">
      <alignment horizontal="center" vertical="center"/>
    </xf>
    <xf numFmtId="43" fontId="8" fillId="0" borderId="6" xfId="19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2" xfId="19" applyNumberFormat="1" applyFont="1" applyFill="1" applyBorder="1" applyAlignment="1">
      <alignment horizontal="center" vertical="center" wrapText="1"/>
    </xf>
    <xf numFmtId="43" fontId="8" fillId="0" borderId="2" xfId="19" applyNumberFormat="1" applyFont="1" applyFill="1" applyBorder="1" applyAlignment="1">
      <alignment horizontal="right" vertical="center" wrapText="1"/>
    </xf>
    <xf numFmtId="0" fontId="8" fillId="0" borderId="6" xfId="19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43" fontId="10" fillId="0" borderId="2" xfId="22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7" fillId="0" borderId="6" xfId="0" applyFont="1" applyFill="1" applyBorder="1" applyAlignment="1">
      <alignment vertical="top"/>
    </xf>
    <xf numFmtId="0" fontId="7" fillId="0" borderId="6" xfId="5" applyFont="1" applyFill="1" applyBorder="1" applyAlignment="1">
      <alignment horizontal="left" vertical="top" wrapText="1"/>
    </xf>
    <xf numFmtId="0" fontId="7" fillId="0" borderId="6" xfId="5" applyFont="1" applyFill="1" applyBorder="1" applyAlignment="1">
      <alignment horizontal="center" vertical="top" wrapText="1"/>
    </xf>
    <xf numFmtId="3" fontId="7" fillId="0" borderId="6" xfId="5" applyNumberFormat="1" applyFont="1" applyFill="1" applyBorder="1" applyAlignment="1">
      <alignment horizontal="center" vertical="top"/>
    </xf>
    <xf numFmtId="43" fontId="7" fillId="0" borderId="6" xfId="22" applyNumberFormat="1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/>
    </xf>
    <xf numFmtId="0" fontId="7" fillId="0" borderId="2" xfId="1" applyFont="1" applyBorder="1" applyAlignment="1">
      <alignment vertical="top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top"/>
    </xf>
    <xf numFmtId="43" fontId="8" fillId="0" borderId="0" xfId="22" applyNumberFormat="1" applyFont="1" applyAlignment="1">
      <alignment horizontal="right" vertical="top"/>
    </xf>
    <xf numFmtId="0" fontId="8" fillId="0" borderId="0" xfId="1" applyFont="1" applyFill="1" applyAlignment="1">
      <alignment vertical="top"/>
    </xf>
    <xf numFmtId="0" fontId="8" fillId="0" borderId="0" xfId="1" applyFont="1" applyFill="1" applyAlignment="1">
      <alignment horizontal="left" vertical="top"/>
    </xf>
    <xf numFmtId="0" fontId="7" fillId="0" borderId="0" xfId="1" applyFont="1" applyAlignment="1">
      <alignment vertical="top"/>
    </xf>
    <xf numFmtId="0" fontId="8" fillId="0" borderId="0" xfId="1" applyFont="1" applyBorder="1" applyAlignment="1">
      <alignment vertical="center"/>
    </xf>
    <xf numFmtId="0" fontId="8" fillId="0" borderId="0" xfId="5" applyFont="1" applyFill="1" applyBorder="1" applyAlignment="1">
      <alignment horizontal="left" vertical="top" wrapText="1"/>
    </xf>
    <xf numFmtId="0" fontId="8" fillId="0" borderId="0" xfId="5" applyFont="1" applyFill="1" applyBorder="1" applyAlignment="1">
      <alignment horizontal="center" vertical="top" wrapText="1"/>
    </xf>
    <xf numFmtId="0" fontId="8" fillId="0" borderId="0" xfId="5" applyFont="1" applyFill="1" applyBorder="1" applyAlignment="1">
      <alignment horizontal="center" vertical="top"/>
    </xf>
    <xf numFmtId="43" fontId="8" fillId="0" borderId="0" xfId="22" applyNumberFormat="1" applyFont="1" applyFill="1" applyBorder="1" applyAlignment="1">
      <alignment horizontal="right" vertical="top" wrapText="1"/>
    </xf>
    <xf numFmtId="4" fontId="8" fillId="0" borderId="0" xfId="5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vertical="top"/>
    </xf>
    <xf numFmtId="0" fontId="8" fillId="0" borderId="0" xfId="1" applyFont="1" applyAlignment="1">
      <alignment horizontal="center" vertical="top"/>
    </xf>
    <xf numFmtId="43" fontId="8" fillId="2" borderId="2" xfId="22" applyFont="1" applyFill="1" applyBorder="1" applyAlignment="1">
      <alignment horizontal="right" vertical="center" wrapText="1"/>
    </xf>
    <xf numFmtId="43" fontId="7" fillId="0" borderId="2" xfId="1" applyNumberFormat="1" applyFont="1" applyBorder="1" applyAlignment="1">
      <alignment horizontal="right" vertical="top" wrapText="1"/>
    </xf>
    <xf numFmtId="43" fontId="8" fillId="3" borderId="2" xfId="22" applyFont="1" applyFill="1" applyBorder="1" applyAlignment="1">
      <alignment horizontal="right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view="pageBreakPreview" zoomScale="70" zoomScaleSheetLayoutView="70" workbookViewId="0">
      <selection activeCell="M12" sqref="M12"/>
    </sheetView>
  </sheetViews>
  <sheetFormatPr defaultColWidth="8.85546875" defaultRowHeight="15" x14ac:dyDescent="0.25"/>
  <cols>
    <col min="1" max="1" width="6.42578125" style="54" customWidth="1"/>
    <col min="2" max="2" width="49.5703125" style="2" customWidth="1"/>
    <col min="3" max="3" width="49.7109375" style="2" customWidth="1"/>
    <col min="4" max="4" width="13.28515625" style="2" customWidth="1"/>
    <col min="5" max="5" width="15.42578125" style="69" customWidth="1"/>
    <col min="6" max="6" width="13.28515625" style="56" customWidth="1"/>
    <col min="7" max="7" width="17.85546875" style="2" customWidth="1"/>
    <col min="8" max="16" width="17.7109375" style="2" customWidth="1"/>
    <col min="17" max="17" width="18" style="2" customWidth="1"/>
    <col min="18" max="16384" width="8.85546875" style="2"/>
  </cols>
  <sheetData>
    <row r="1" spans="1:17" x14ac:dyDescent="0.25">
      <c r="E1" s="55" t="s">
        <v>0</v>
      </c>
    </row>
    <row r="2" spans="1:17" x14ac:dyDescent="0.25">
      <c r="E2" s="55" t="s">
        <v>46</v>
      </c>
    </row>
    <row r="4" spans="1:17" ht="15.75" customHeight="1" x14ac:dyDescent="0.25">
      <c r="A4" s="1" t="s">
        <v>1</v>
      </c>
      <c r="B4" s="1"/>
      <c r="C4" s="1"/>
      <c r="D4" s="1"/>
      <c r="E4" s="1"/>
      <c r="F4" s="1"/>
      <c r="G4" s="1"/>
    </row>
    <row r="5" spans="1:17" ht="40.5" customHeight="1" x14ac:dyDescent="0.25">
      <c r="A5" s="3" t="s">
        <v>2</v>
      </c>
      <c r="B5" s="3" t="s">
        <v>3</v>
      </c>
      <c r="C5" s="3" t="s">
        <v>9</v>
      </c>
      <c r="D5" s="3" t="s">
        <v>4</v>
      </c>
      <c r="E5" s="4" t="s">
        <v>5</v>
      </c>
      <c r="F5" s="5" t="s">
        <v>6</v>
      </c>
      <c r="G5" s="3" t="s">
        <v>7</v>
      </c>
      <c r="H5" s="3" t="s">
        <v>53</v>
      </c>
      <c r="I5" s="3" t="s">
        <v>54</v>
      </c>
      <c r="J5" s="3" t="s">
        <v>55</v>
      </c>
      <c r="K5" s="3" t="s">
        <v>56</v>
      </c>
      <c r="L5" s="3" t="s">
        <v>57</v>
      </c>
      <c r="M5" s="3" t="s">
        <v>58</v>
      </c>
      <c r="N5" s="3" t="s">
        <v>59</v>
      </c>
      <c r="O5" s="3" t="s">
        <v>60</v>
      </c>
      <c r="P5" s="3" t="s">
        <v>61</v>
      </c>
      <c r="Q5" s="3" t="s">
        <v>62</v>
      </c>
    </row>
    <row r="6" spans="1:17" ht="17.25" customHeight="1" x14ac:dyDescent="0.25">
      <c r="A6" s="6" t="s">
        <v>14</v>
      </c>
      <c r="B6" s="7"/>
      <c r="C6" s="7"/>
      <c r="D6" s="7"/>
      <c r="E6" s="7"/>
      <c r="F6" s="8"/>
      <c r="G6" s="9">
        <f>G7</f>
        <v>12600</v>
      </c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s="57" customFormat="1" ht="16.5" customHeight="1" x14ac:dyDescent="0.25">
      <c r="A7" s="11">
        <v>1</v>
      </c>
      <c r="B7" s="12" t="s">
        <v>18</v>
      </c>
      <c r="C7" s="12" t="s">
        <v>18</v>
      </c>
      <c r="D7" s="13" t="s">
        <v>13</v>
      </c>
      <c r="E7" s="14">
        <v>36</v>
      </c>
      <c r="F7" s="15">
        <v>350</v>
      </c>
      <c r="G7" s="16">
        <f>E7*F7</f>
        <v>12600</v>
      </c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s="57" customFormat="1" ht="16.5" customHeight="1" x14ac:dyDescent="0.25">
      <c r="A8" s="17" t="s">
        <v>22</v>
      </c>
      <c r="B8" s="18"/>
      <c r="C8" s="18"/>
      <c r="D8" s="18"/>
      <c r="E8" s="18"/>
      <c r="F8" s="19"/>
      <c r="G8" s="20">
        <f>SUM(G9:G11)</f>
        <v>306888.26</v>
      </c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s="57" customFormat="1" ht="16.5" customHeight="1" x14ac:dyDescent="0.25">
      <c r="A9" s="11">
        <v>2</v>
      </c>
      <c r="B9" s="12" t="s">
        <v>23</v>
      </c>
      <c r="C9" s="12" t="s">
        <v>24</v>
      </c>
      <c r="D9" s="13" t="s">
        <v>25</v>
      </c>
      <c r="E9" s="14">
        <v>750</v>
      </c>
      <c r="F9" s="15">
        <v>14.45</v>
      </c>
      <c r="G9" s="21">
        <f>E9*F9</f>
        <v>10837.5</v>
      </c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s="57" customFormat="1" ht="15.75" customHeight="1" x14ac:dyDescent="0.25">
      <c r="A10" s="11">
        <v>3</v>
      </c>
      <c r="B10" s="12" t="s">
        <v>36</v>
      </c>
      <c r="C10" s="12" t="s">
        <v>37</v>
      </c>
      <c r="D10" s="13" t="s">
        <v>13</v>
      </c>
      <c r="E10" s="14">
        <v>36</v>
      </c>
      <c r="F10" s="22">
        <v>40.61</v>
      </c>
      <c r="G10" s="21">
        <f>E10*F10</f>
        <v>1461.96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s="57" customFormat="1" ht="15.75" customHeight="1" x14ac:dyDescent="0.25">
      <c r="A11" s="11">
        <v>4</v>
      </c>
      <c r="B11" s="12" t="s">
        <v>42</v>
      </c>
      <c r="C11" s="12" t="s">
        <v>43</v>
      </c>
      <c r="D11" s="13" t="s">
        <v>25</v>
      </c>
      <c r="E11" s="14">
        <v>440</v>
      </c>
      <c r="F11" s="22">
        <v>669.52</v>
      </c>
      <c r="G11" s="21">
        <f>E11*F11</f>
        <v>294588.79999999999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s="57" customFormat="1" ht="12.75" customHeight="1" x14ac:dyDescent="0.25">
      <c r="A12" s="23" t="s">
        <v>11</v>
      </c>
      <c r="B12" s="23"/>
      <c r="C12" s="23"/>
      <c r="D12" s="23"/>
      <c r="E12" s="23"/>
      <c r="F12" s="23"/>
      <c r="G12" s="24">
        <f>SUM(G13:G26)</f>
        <v>4648459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 s="57" customFormat="1" ht="31.5" customHeight="1" x14ac:dyDescent="0.25">
      <c r="A13" s="25">
        <v>5</v>
      </c>
      <c r="B13" s="26" t="s">
        <v>45</v>
      </c>
      <c r="C13" s="26" t="s">
        <v>45</v>
      </c>
      <c r="D13" s="27" t="s">
        <v>12</v>
      </c>
      <c r="E13" s="27">
        <v>4000</v>
      </c>
      <c r="F13" s="28">
        <v>90</v>
      </c>
      <c r="G13" s="29">
        <f t="shared" ref="G13:G25" si="0">E13*F13</f>
        <v>360000</v>
      </c>
      <c r="H13" s="70">
        <v>75</v>
      </c>
      <c r="I13" s="70">
        <f>H13*E13</f>
        <v>300000</v>
      </c>
      <c r="J13" s="16">
        <v>90</v>
      </c>
      <c r="K13" s="16"/>
      <c r="L13" s="16"/>
      <c r="M13" s="16"/>
      <c r="N13" s="16">
        <v>88.9</v>
      </c>
      <c r="O13" s="16"/>
      <c r="P13" s="16"/>
      <c r="Q13" s="16"/>
    </row>
    <row r="14" spans="1:17" s="58" customFormat="1" ht="92.25" customHeight="1" x14ac:dyDescent="0.25">
      <c r="A14" s="11">
        <v>6</v>
      </c>
      <c r="B14" s="26" t="s">
        <v>39</v>
      </c>
      <c r="C14" s="26" t="s">
        <v>40</v>
      </c>
      <c r="D14" s="30" t="s">
        <v>41</v>
      </c>
      <c r="E14" s="27">
        <v>20</v>
      </c>
      <c r="F14" s="31">
        <v>1500</v>
      </c>
      <c r="G14" s="29">
        <f t="shared" si="0"/>
        <v>30000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58" customFormat="1" ht="14.25" customHeight="1" x14ac:dyDescent="0.25">
      <c r="A15" s="25">
        <v>7</v>
      </c>
      <c r="B15" s="32" t="s">
        <v>44</v>
      </c>
      <c r="C15" s="33" t="s">
        <v>44</v>
      </c>
      <c r="D15" s="34" t="s">
        <v>12</v>
      </c>
      <c r="E15" s="35">
        <v>700</v>
      </c>
      <c r="F15" s="36">
        <v>130</v>
      </c>
      <c r="G15" s="29">
        <f t="shared" si="0"/>
        <v>91000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57" customFormat="1" ht="15" customHeight="1" x14ac:dyDescent="0.25">
      <c r="A16" s="11">
        <v>8</v>
      </c>
      <c r="B16" s="32" t="s">
        <v>17</v>
      </c>
      <c r="C16" s="33" t="s">
        <v>17</v>
      </c>
      <c r="D16" s="34" t="s">
        <v>12</v>
      </c>
      <c r="E16" s="35">
        <v>330</v>
      </c>
      <c r="F16" s="36">
        <v>130</v>
      </c>
      <c r="G16" s="29">
        <f t="shared" si="0"/>
        <v>42900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57" customFormat="1" ht="16.5" customHeight="1" x14ac:dyDescent="0.25">
      <c r="A17" s="25">
        <v>9</v>
      </c>
      <c r="B17" s="33" t="s">
        <v>31</v>
      </c>
      <c r="C17" s="37" t="s">
        <v>31</v>
      </c>
      <c r="D17" s="34" t="s">
        <v>15</v>
      </c>
      <c r="E17" s="38">
        <v>4000</v>
      </c>
      <c r="F17" s="39">
        <v>122</v>
      </c>
      <c r="G17" s="16">
        <f t="shared" si="0"/>
        <v>488000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57" customFormat="1" ht="33" customHeight="1" x14ac:dyDescent="0.25">
      <c r="A18" s="11">
        <v>10</v>
      </c>
      <c r="B18" s="33" t="s">
        <v>38</v>
      </c>
      <c r="C18" s="33" t="s">
        <v>38</v>
      </c>
      <c r="D18" s="34" t="s">
        <v>12</v>
      </c>
      <c r="E18" s="40">
        <v>550</v>
      </c>
      <c r="F18" s="36">
        <v>1000</v>
      </c>
      <c r="G18" s="16">
        <f t="shared" si="0"/>
        <v>550000</v>
      </c>
      <c r="H18" s="16"/>
      <c r="I18" s="16"/>
      <c r="J18" s="16"/>
      <c r="K18" s="16">
        <v>709</v>
      </c>
      <c r="L18" s="16">
        <v>710</v>
      </c>
      <c r="M18" s="16"/>
      <c r="N18" s="16"/>
      <c r="O18" s="16"/>
      <c r="P18" s="72">
        <v>1000</v>
      </c>
      <c r="Q18" s="72">
        <f>P18*E18</f>
        <v>550000</v>
      </c>
    </row>
    <row r="19" spans="1:17" s="57" customFormat="1" ht="31.5" customHeight="1" x14ac:dyDescent="0.25">
      <c r="A19" s="25">
        <v>11</v>
      </c>
      <c r="B19" s="33" t="s">
        <v>26</v>
      </c>
      <c r="C19" s="33" t="s">
        <v>26</v>
      </c>
      <c r="D19" s="34" t="s">
        <v>12</v>
      </c>
      <c r="E19" s="35">
        <v>570</v>
      </c>
      <c r="F19" s="36">
        <v>1000</v>
      </c>
      <c r="G19" s="29">
        <f t="shared" si="0"/>
        <v>570000</v>
      </c>
      <c r="H19" s="16"/>
      <c r="I19" s="16"/>
      <c r="J19" s="16"/>
      <c r="K19" s="16"/>
      <c r="L19" s="16"/>
      <c r="M19" s="16"/>
      <c r="N19" s="16"/>
      <c r="O19" s="16"/>
      <c r="P19" s="72">
        <v>1000</v>
      </c>
      <c r="Q19" s="72">
        <f t="shared" ref="Q19:Q20" si="1">P19*E19</f>
        <v>570000</v>
      </c>
    </row>
    <row r="20" spans="1:17" s="57" customFormat="1" ht="33" customHeight="1" x14ac:dyDescent="0.25">
      <c r="A20" s="11">
        <v>12</v>
      </c>
      <c r="B20" s="33" t="s">
        <v>27</v>
      </c>
      <c r="C20" s="33" t="s">
        <v>27</v>
      </c>
      <c r="D20" s="34" t="s">
        <v>12</v>
      </c>
      <c r="E20" s="35">
        <v>570</v>
      </c>
      <c r="F20" s="36">
        <v>1000</v>
      </c>
      <c r="G20" s="29">
        <f t="shared" si="0"/>
        <v>570000</v>
      </c>
      <c r="H20" s="16"/>
      <c r="I20" s="16"/>
      <c r="J20" s="16"/>
      <c r="K20" s="16"/>
      <c r="L20" s="16"/>
      <c r="M20" s="16"/>
      <c r="N20" s="16"/>
      <c r="O20" s="16"/>
      <c r="P20" s="72">
        <v>1000</v>
      </c>
      <c r="Q20" s="72">
        <f t="shared" si="1"/>
        <v>570000</v>
      </c>
    </row>
    <row r="21" spans="1:17" s="57" customFormat="1" ht="64.5" customHeight="1" x14ac:dyDescent="0.25">
      <c r="A21" s="25">
        <v>13</v>
      </c>
      <c r="B21" s="33" t="s">
        <v>32</v>
      </c>
      <c r="C21" s="33" t="s">
        <v>32</v>
      </c>
      <c r="D21" s="34" t="s">
        <v>12</v>
      </c>
      <c r="E21" s="35">
        <v>30</v>
      </c>
      <c r="F21" s="36">
        <v>17387.5</v>
      </c>
      <c r="G21" s="16">
        <f t="shared" si="0"/>
        <v>521625</v>
      </c>
      <c r="H21" s="16"/>
      <c r="I21" s="16"/>
      <c r="J21" s="16"/>
      <c r="K21" s="16"/>
      <c r="L21" s="16"/>
      <c r="M21" s="16"/>
      <c r="N21" s="72">
        <v>17350.5</v>
      </c>
      <c r="O21" s="72">
        <f>N21*E21</f>
        <v>520515</v>
      </c>
      <c r="P21" s="16"/>
      <c r="Q21" s="16"/>
    </row>
    <row r="22" spans="1:17" s="57" customFormat="1" ht="63.75" customHeight="1" x14ac:dyDescent="0.25">
      <c r="A22" s="11">
        <v>14</v>
      </c>
      <c r="B22" s="33" t="s">
        <v>29</v>
      </c>
      <c r="C22" s="33" t="s">
        <v>29</v>
      </c>
      <c r="D22" s="34" t="s">
        <v>12</v>
      </c>
      <c r="E22" s="35">
        <v>20</v>
      </c>
      <c r="F22" s="36">
        <v>17387.5</v>
      </c>
      <c r="G22" s="16">
        <f t="shared" si="0"/>
        <v>347750</v>
      </c>
      <c r="H22" s="16"/>
      <c r="I22" s="16"/>
      <c r="J22" s="16"/>
      <c r="K22" s="16"/>
      <c r="L22" s="16"/>
      <c r="M22" s="16"/>
      <c r="N22" s="72">
        <v>17350.5</v>
      </c>
      <c r="O22" s="72">
        <f t="shared" ref="O22:O23" si="2">N22*E22</f>
        <v>347010</v>
      </c>
      <c r="P22" s="16"/>
      <c r="Q22" s="16"/>
    </row>
    <row r="23" spans="1:17" s="57" customFormat="1" ht="62.25" customHeight="1" x14ac:dyDescent="0.25">
      <c r="A23" s="25">
        <v>15</v>
      </c>
      <c r="B23" s="33" t="s">
        <v>30</v>
      </c>
      <c r="C23" s="33" t="s">
        <v>30</v>
      </c>
      <c r="D23" s="34" t="s">
        <v>12</v>
      </c>
      <c r="E23" s="35">
        <v>30</v>
      </c>
      <c r="F23" s="36">
        <v>20651</v>
      </c>
      <c r="G23" s="16">
        <f t="shared" si="0"/>
        <v>619530</v>
      </c>
      <c r="H23" s="16"/>
      <c r="I23" s="16"/>
      <c r="J23" s="16"/>
      <c r="K23" s="16"/>
      <c r="L23" s="16"/>
      <c r="M23" s="16"/>
      <c r="N23" s="72">
        <v>20550</v>
      </c>
      <c r="O23" s="72">
        <f t="shared" si="2"/>
        <v>616500</v>
      </c>
      <c r="P23" s="16"/>
      <c r="Q23" s="16"/>
    </row>
    <row r="24" spans="1:17" s="57" customFormat="1" ht="58.5" customHeight="1" x14ac:dyDescent="0.25">
      <c r="A24" s="11">
        <v>16</v>
      </c>
      <c r="B24" s="33" t="s">
        <v>28</v>
      </c>
      <c r="C24" s="33" t="s">
        <v>28</v>
      </c>
      <c r="D24" s="34" t="s">
        <v>12</v>
      </c>
      <c r="E24" s="35">
        <v>20</v>
      </c>
      <c r="F24" s="36">
        <v>20651</v>
      </c>
      <c r="G24" s="16">
        <f t="shared" si="0"/>
        <v>413020</v>
      </c>
      <c r="H24" s="16"/>
      <c r="I24" s="16"/>
      <c r="J24" s="16"/>
      <c r="K24" s="16"/>
      <c r="L24" s="70">
        <v>19295</v>
      </c>
      <c r="M24" s="70">
        <f>L24*E24</f>
        <v>385900</v>
      </c>
      <c r="N24" s="16">
        <v>20550</v>
      </c>
      <c r="O24" s="16"/>
      <c r="P24" s="16"/>
      <c r="Q24" s="16"/>
    </row>
    <row r="25" spans="1:17" s="57" customFormat="1" ht="34.5" customHeight="1" x14ac:dyDescent="0.25">
      <c r="A25" s="25">
        <v>17</v>
      </c>
      <c r="B25" s="32" t="s">
        <v>19</v>
      </c>
      <c r="C25" s="33" t="s">
        <v>19</v>
      </c>
      <c r="D25" s="34" t="s">
        <v>12</v>
      </c>
      <c r="E25" s="35">
        <v>25</v>
      </c>
      <c r="F25" s="36">
        <v>1335.3600000000001</v>
      </c>
      <c r="G25" s="29">
        <f t="shared" si="0"/>
        <v>33384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s="57" customFormat="1" ht="45.75" customHeight="1" x14ac:dyDescent="0.25">
      <c r="A26" s="11">
        <v>18</v>
      </c>
      <c r="B26" s="32" t="s">
        <v>20</v>
      </c>
      <c r="C26" s="32" t="s">
        <v>21</v>
      </c>
      <c r="D26" s="34" t="s">
        <v>12</v>
      </c>
      <c r="E26" s="35">
        <v>25</v>
      </c>
      <c r="F26" s="36">
        <v>450</v>
      </c>
      <c r="G26" s="29">
        <f>E26*F26</f>
        <v>11250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s="57" customFormat="1" ht="16.5" customHeight="1" x14ac:dyDescent="0.25">
      <c r="A27" s="41" t="s">
        <v>35</v>
      </c>
      <c r="B27" s="42"/>
      <c r="C27" s="42"/>
      <c r="D27" s="42"/>
      <c r="E27" s="42"/>
      <c r="F27" s="43"/>
      <c r="G27" s="44">
        <f>G28</f>
        <v>50878.5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s="57" customFormat="1" ht="30.75" customHeight="1" x14ac:dyDescent="0.25">
      <c r="A28" s="45">
        <v>19</v>
      </c>
      <c r="B28" s="33" t="s">
        <v>33</v>
      </c>
      <c r="C28" s="33" t="s">
        <v>34</v>
      </c>
      <c r="D28" s="34" t="s">
        <v>13</v>
      </c>
      <c r="E28" s="35">
        <v>3</v>
      </c>
      <c r="F28" s="36">
        <v>16959.5</v>
      </c>
      <c r="G28" s="29">
        <f>E28*F28</f>
        <v>50878.5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s="59" customFormat="1" ht="13.5" customHeight="1" x14ac:dyDescent="0.25">
      <c r="A29" s="46"/>
      <c r="B29" s="47" t="s">
        <v>16</v>
      </c>
      <c r="C29" s="48"/>
      <c r="D29" s="49"/>
      <c r="E29" s="50"/>
      <c r="F29" s="51"/>
      <c r="G29" s="52">
        <f>G6+G8+G12+G27</f>
        <v>5018825.76</v>
      </c>
      <c r="H29" s="53"/>
      <c r="I29" s="71">
        <f>SUM(I13:I28)</f>
        <v>300000</v>
      </c>
      <c r="J29" s="53"/>
      <c r="K29" s="53"/>
      <c r="L29" s="53"/>
      <c r="M29" s="71">
        <f>SUM(M24:M28)</f>
        <v>385900</v>
      </c>
      <c r="N29" s="53"/>
      <c r="O29" s="71">
        <f>SUM(O21:O28)</f>
        <v>1484025</v>
      </c>
      <c r="P29" s="53"/>
      <c r="Q29" s="71">
        <f>SUM(Q18:Q28)</f>
        <v>1690000</v>
      </c>
    </row>
    <row r="30" spans="1:17" ht="13.5" customHeight="1" x14ac:dyDescent="0.25">
      <c r="A30" s="60"/>
      <c r="B30" s="61"/>
      <c r="C30" s="61"/>
      <c r="D30" s="62"/>
      <c r="E30" s="63"/>
      <c r="F30" s="64"/>
      <c r="G30" s="65"/>
    </row>
    <row r="31" spans="1:17" x14ac:dyDescent="0.25">
      <c r="A31" s="66" t="s">
        <v>8</v>
      </c>
      <c r="B31" s="66"/>
      <c r="C31" s="66"/>
      <c r="D31" s="66"/>
      <c r="E31" s="66"/>
      <c r="F31" s="66"/>
      <c r="G31" s="66"/>
    </row>
    <row r="32" spans="1:17" s="68" customFormat="1" ht="51.75" customHeight="1" x14ac:dyDescent="0.25">
      <c r="A32" s="67" t="s">
        <v>10</v>
      </c>
      <c r="B32" s="67"/>
      <c r="C32" s="67"/>
      <c r="D32" s="67"/>
      <c r="E32" s="67"/>
      <c r="F32" s="67"/>
      <c r="G32" s="67"/>
    </row>
    <row r="34" spans="1:7" x14ac:dyDescent="0.25">
      <c r="A34" s="54" t="s">
        <v>47</v>
      </c>
      <c r="G34" s="2" t="s">
        <v>48</v>
      </c>
    </row>
    <row r="36" spans="1:7" x14ac:dyDescent="0.25">
      <c r="A36" s="54" t="s">
        <v>49</v>
      </c>
      <c r="G36" s="2" t="s">
        <v>50</v>
      </c>
    </row>
    <row r="38" spans="1:7" x14ac:dyDescent="0.25">
      <c r="A38" s="54" t="s">
        <v>51</v>
      </c>
      <c r="G38" s="2" t="s">
        <v>52</v>
      </c>
    </row>
  </sheetData>
  <mergeCells count="7">
    <mergeCell ref="A32:G32"/>
    <mergeCell ref="A31:G31"/>
    <mergeCell ref="A4:G4"/>
    <mergeCell ref="A12:F12"/>
    <mergeCell ref="A6:F6"/>
    <mergeCell ref="A8:F8"/>
    <mergeCell ref="A27:F27"/>
  </mergeCells>
  <pageMargins left="0.11811023622047245" right="0.11811023622047245" top="0.35433070866141736" bottom="0.74803149606299213" header="0.31496062992125984" footer="0.31496062992125984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2022-10-07T11:23:56Z</cp:lastPrinted>
  <dcterms:created xsi:type="dcterms:W3CDTF">2019-03-11T10:08:28Z</dcterms:created>
  <dcterms:modified xsi:type="dcterms:W3CDTF">2022-10-07T11:31:03Z</dcterms:modified>
</cp:coreProperties>
</file>