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Протокола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МИ!$A$5:$G$37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МИ!$A$1:$K$46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K37" i="1" l="1"/>
  <c r="I37" i="1"/>
  <c r="I28" i="1"/>
  <c r="I15" i="1"/>
  <c r="K7" i="1"/>
  <c r="G37" i="1" l="1"/>
  <c r="G35" i="1"/>
  <c r="G34" i="1"/>
  <c r="G6" i="1"/>
  <c r="G30" i="1"/>
  <c r="G32" i="1"/>
  <c r="G33" i="1"/>
  <c r="G27" i="1"/>
  <c r="G18" i="1"/>
  <c r="G11" i="1"/>
  <c r="G12" i="1"/>
  <c r="G13" i="1"/>
  <c r="G14" i="1"/>
  <c r="G15" i="1"/>
  <c r="G16" i="1"/>
  <c r="G25" i="1"/>
  <c r="G29" i="1"/>
  <c r="G28" i="1"/>
  <c r="G31" i="1"/>
  <c r="G21" i="1"/>
  <c r="G22" i="1"/>
  <c r="G23" i="1"/>
  <c r="G24" i="1"/>
  <c r="G8" i="1"/>
  <c r="G9" i="1"/>
  <c r="G10" i="1"/>
  <c r="G26" i="1"/>
  <c r="G20" i="1"/>
  <c r="G17" i="1"/>
  <c r="G19" i="1"/>
  <c r="G7" i="1"/>
</calcChain>
</file>

<file path=xl/sharedStrings.xml><?xml version="1.0" encoding="utf-8"?>
<sst xmlns="http://schemas.openxmlformats.org/spreadsheetml/2006/main" count="107" uniqueCount="68">
  <si>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</si>
  <si>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</si>
  <si>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</si>
  <si>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</si>
  <si>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</si>
  <si>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</si>
  <si>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</si>
  <si>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</si>
  <si>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</si>
  <si>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</si>
  <si>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</si>
  <si>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</si>
  <si>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Сумма закупа</t>
  </si>
  <si>
    <t>штука</t>
  </si>
  <si>
    <t>Зонд ректальный (ПХВ) для одноразового применения размер №30</t>
  </si>
  <si>
    <t>Катетер внутривенный Бабочка, размер 21G</t>
  </si>
  <si>
    <t>упаковка</t>
  </si>
  <si>
    <t>Вата 25 гр сжатый медицинская, гигроскопическая, гигиеническая стерильная</t>
  </si>
  <si>
    <t>Линия для мониторинга газов типа Luer (трубка пробозаборник). Внутренний диаметр 1,2мм, длина 2,45м</t>
  </si>
  <si>
    <t>Аптечка первой помощи населению</t>
  </si>
  <si>
    <t>Клеенка подкладная медицинская 25 метров в рулоне</t>
  </si>
  <si>
    <t>Клеенка подкладная 25 метров в рулоне. Цвет оранжевая или коричневая. Применяется в качестве подкладочного непроницаемого материала для санитарно- гигиенических целей в медицинских учреждениях, личном пользовании в рулонах по 45 погонных метров в каждом, ширина рулона - 0,84 м +4%.</t>
  </si>
  <si>
    <t>метр</t>
  </si>
  <si>
    <t>Ларингоскоп ламповый с комплектом клинков и рукояткой, одноразовый</t>
  </si>
  <si>
    <t xml:space="preserve"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3 </t>
  </si>
  <si>
    <t>Маска одноразовая с экраном</t>
  </si>
  <si>
    <t>Одноразовые  трехслойные маски на резиночках с водоотталкивающим покрытием. Внутренняя поверхность маски покрыта специальным слоем, предотвращающим запотевание. Присутствует зажим для носа. Маска снабжена защитным экраном для глаз. Ультралегкий защитный экран с антизапотевающим покрытием для эффективной защиты лица, органов дыхания и зрения. Приклеивается на маску, удобен и прост в использовании. </t>
  </si>
  <si>
    <t>Набор для эпидуральной анестезии</t>
  </si>
  <si>
    <t>Эпидуральный набор с иглой 18G разъем типа Луер Лок размер эпидурального катетер 21G шприц утраты сопротивления трехкомпонентный объемом 10 мл.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</si>
  <si>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</si>
  <si>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</si>
  <si>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>Бинт нестерильный</t>
  </si>
  <si>
    <t>Бинты изготовлены из отбеленной медицинской марли. Длина и ширина 7м х 14см; не стерильный</t>
  </si>
  <si>
    <t>Бинт стерильный</t>
  </si>
  <si>
    <t>Бинты изготовлены из отбеленной медицинской марли. Длина и ширина  7м х 14см; стерильный</t>
  </si>
  <si>
    <t xml:space="preserve">Лезвие хирургическое, съемное, одноразовое №22 </t>
  </si>
  <si>
    <t>Лезвие хирургическое, съемное, одноразовое №23</t>
  </si>
  <si>
    <t xml:space="preserve">Презервативы для УЗИ  в закрытой упоковке </t>
  </si>
  <si>
    <t>Презервативы для УЗИ рекомендованы для использования со всеми видами ректо-вагинальных датчиков аппарата ультразвукового исследовани.</t>
  </si>
  <si>
    <t xml:space="preserve">Спринцовка размер №9 с твердым наконечником </t>
  </si>
  <si>
    <t>Спринцовка №9 с твердым наконечником. Предназначена для медицинских целей в лечебных учреждениях и для индивидуального использования: для ирригации и отсасывания жидкости из полостей организма. 270 мл</t>
  </si>
  <si>
    <t>Медификс система для измерения ЦВД  180 С №50</t>
  </si>
  <si>
    <t xml:space="preserve">Медификс система, шкала для измерения центрального венозного давления. Градуировка от +30см вод.ст.до -15см вод.ст. Длина - 80 см. Для многократного применения. Материал ударопрочная пластмасса. С универсальным фиксирующим зажимом. </t>
  </si>
  <si>
    <t xml:space="preserve">Зажим для почечной ножки изогнутый под углом, длиной 208 мм              </t>
  </si>
  <si>
    <t xml:space="preserve">Зажим по типу Зинкер, лигатурный слегка изогнутый, длиной 300мм </t>
  </si>
  <si>
    <t xml:space="preserve">Зеркало для отведения печени, размер 255х10 </t>
  </si>
  <si>
    <t xml:space="preserve">Иглодержатель сосудистый с твердосплавленными пластинами 160 мм     </t>
  </si>
  <si>
    <t xml:space="preserve">Иглодержатель сосудистый с твердосплавленными пластинами 200 мм     </t>
  </si>
  <si>
    <t>Катетер Фоллея, трехходовой катетер, латексный с силиконовым покрытием, размер 14</t>
  </si>
  <si>
    <t>Катетер Фолея  из  латекса Уретральный трехходовой катетер Фолея из 100% силикона, для послеоперационного отведения мочи. Атравматичный наконечник тип Дюфура. Прозрачность силикона позволяет провести визуальную оценку внутреннего просвета и вынести решение о необходимости замены катетера, латексный с силиконовым покрытием, размер 14</t>
  </si>
  <si>
    <t>Пинцет для грудной хирургии, 300 мм</t>
  </si>
  <si>
    <t>Щипцы биопсионные для шейки матки со щелевидным отверстием №1, длиной 138 мм</t>
  </si>
  <si>
    <t>Щипцы биопсионные для шейки матки с круглым отверстием №2, длиной 138 мм</t>
  </si>
  <si>
    <t>Троакар полостной, диаметром 7 мм. Троакар полостной имеет иглу трёхгранной заточки диаметром 7 мм.  Предназначен для пункции брюшной и грудной полости с последующим проведением дренажей или инструментов. Возможность обработки дезинфекционными растворами, разработанными для металлических инструментов.</t>
  </si>
  <si>
    <t>Реагенты и принадлежности для проведения цитологических исследований негинекологического материала к диагностическому оборудованию WisePrepDuet</t>
  </si>
  <si>
    <t>набор</t>
  </si>
  <si>
    <t>Набор для проведения цитологических исследований негинекологического материала к диагностическому оборудованию WisePrepDuet методом жидкостной цитологии</t>
  </si>
  <si>
    <t>Набор для проведения цитологических исследований негинекологического материала к диагностическому оборудованию WisePrepDuet методом жидкостной цитологии: 1. Контейнер с фиксирующей жидкостью для гинекологического анализа во флаконе. Конструкция контейнера-флакона для забора состоит: пластиковая емкость с полным объемом 33мл, имеющая конусное дно, необходимое для центровочной фиксации, погруженной цитощётки с биологическим материалом, пластиковая емкость имеет цилиндрическую форму с наружным диаметром 30,9мм, высотой 63мм, на цилиндрической поверхности емкости имеется выступ по окружности (юбочка для фиксации), в верхней части емкости имеется наружная резьба для закручивания крышки, крышка емкости имеет сложную конструкцию, включающую в себя внутренний фильтр для первой грубой очистки биологического материала с верхней фольгированной мембраной, являющейся защитным клапаном для дальнейшего извлечения биоматериала, исключающий контакт с внешней средой и персоналом, на крышке имеется цилиндрический выступ наружным диаметром 19,8мм, который служит шлюзом для соединения с мембраной и направляющим фильтра; фиксирующая жидкость: клинический химический продукт во флаконе для цитологии, бесцветный раствор для сохранения проб, 17мл, состав: этанол, изопропиловый спирт, декстроза (Дглюкоза), трометамин, глицерин, очищенная вода. Хранить при температуре +2+30°С. Срок хранения флакона (без материала) - 2 года. Срок хранения флакона с материалом – 1 месяц при комнатной температуре – не менее 1шт. 2. Мембрана и направляющая фильтра. Мембрана и направляющая фильтра имеет сложную конструкцию, состоящую из двух частей. Первая часть включает в себя заборную иглу необходимую для пробивания защитного клапана крышки емкости и забора биологического материала, дополнительно снабжена мелкодисперсным фильтром, который отсекает примеси. Вторая часть снабжена осадочным мембранным фильтром, который предотвращает морфологическое изменение клеток, благодаря чему отсутствует необходимость в центрифугировании. Мембрана и направляющая фильтра состоящая из двух частей имеет герметичные шлюзовые соединения между собой и с крышкой емкости. Вся конструкция и соединения герметичны и исключают контакт персонала с биологическим материалом! Стерильные - не менее 1шт.  3. Облицованное (предметное) медицинское стекло. Размер: Толщина: (0,85 ~ 1,15мм), Длина: (75,5 ~ 76,5 мм), Ширина: (25,5 ~ 26,5 мм). способно показывать большое количество клеток на клейкой поверхности стекла. Срок годности 3года – не менее 1шт. 4. Покровное стекло. Размер: Толщина (0,1 ~ 0,2 мм), Длина (39,5 ~ 40,5 мм), Ширина (21,5 ~ 22,5 мм). Срок годности 3 года – не менее 1шт. 5. Средство для постоянного покрытия мазка. Бальзам-покрывающая среда, содержащая синтетический клей – не менее 0.0625мл на одно исследование. 6. Реагенты для обработки по Папаниколау. Набор для цитологической окраски на аппарате для окрашивания WisePrep PAP, предназначен для окрашивания цитологических препаратов по Папаниколау в составе: краситель гематоксилин- не менее 1 мл; краситель ЕА-50 - не менее 1 мл; краситель ОG-6 - не менее 1 мл. - 1 мл. каждого реагента на одно исследование.</t>
  </si>
  <si>
    <t>к протоколу 80 от 06.10.2023г.</t>
  </si>
  <si>
    <t>ТОО "Центр Медицинской Техники" Цена</t>
  </si>
  <si>
    <t>ТОО "Центр Медицинской Техники" Сумма</t>
  </si>
  <si>
    <t>Руководитель ОГЗ и ЮС</t>
  </si>
  <si>
    <t xml:space="preserve">Иманғали Д.Қ. </t>
  </si>
  <si>
    <t xml:space="preserve">Специалист по государственным закупкам </t>
  </si>
  <si>
    <t xml:space="preserve">Корженко О.О. </t>
  </si>
  <si>
    <t>ТОО "КАЗМЕДИМПОРТ" Цена</t>
  </si>
  <si>
    <t>ТОО "КАЗМЕДИМПОРТ" Сумма</t>
  </si>
  <si>
    <t>Аптечка первой помощи населению: бинты стерильные -  2шт, бинты нестерильные-  2шт, вата- 1уп, стерильные перчатки размером (7-8) -  6 пар, лейкопластырь- 1уп, жгут-  1 шт, спирт этиловый 70%-  1фл, груша (для отсасывания слизи)- 1шт, стерильный шпатель (для открытия ротовой полости)-1шт , мешок Амбу-  1шт, тонометр- 1шт, фонендоскоп- 1шт, валидол 0,06 грамм- 1уп, нитроглицерин 0,005-  1уп,  эпинефрин 0,1%- 1уп, раствор йода 5%- 1фл, нитроглицерин 0,005-  1уп, раствор аммиака 10 %-1фл, эпинефрин 0,1%-  1уп, раствор йода 5%-  1фл.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</si>
</sst>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72">
    <xf numFmtId="0" fontId="0" fillId="0" borderId="0" xfId="0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3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top" wrapText="1"/>
    </xf>
    <xf numFmtId="0" fontId="7" fillId="0" borderId="0" xfId="1" applyFont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3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3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/>
    </xf>
    <xf numFmtId="43" fontId="8" fillId="0" borderId="3" xfId="22" applyNumberFormat="1" applyFont="1" applyFill="1" applyBorder="1" applyAlignment="1">
      <alignment horizontal="right" vertical="top" wrapText="1"/>
    </xf>
    <xf numFmtId="43" fontId="7" fillId="0" borderId="0" xfId="22" applyNumberFormat="1" applyFont="1" applyFill="1" applyBorder="1" applyAlignment="1">
      <alignment horizontal="right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center" vertical="center" wrapText="1"/>
    </xf>
    <xf numFmtId="43" fontId="7" fillId="0" borderId="2" xfId="22" applyFont="1" applyBorder="1" applyAlignment="1">
      <alignment horizontal="right" vertical="center" wrapText="1"/>
    </xf>
    <xf numFmtId="0" fontId="7" fillId="0" borderId="3" xfId="1" applyFont="1" applyBorder="1" applyAlignment="1">
      <alignment horizontal="left" vertical="center" wrapText="1"/>
    </xf>
    <xf numFmtId="3" fontId="7" fillId="0" borderId="3" xfId="19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top" wrapText="1"/>
    </xf>
    <xf numFmtId="3" fontId="7" fillId="0" borderId="2" xfId="19" applyNumberFormat="1" applyFont="1" applyFill="1" applyBorder="1" applyAlignment="1">
      <alignment horizontal="center" vertical="center"/>
    </xf>
    <xf numFmtId="43" fontId="7" fillId="0" borderId="2" xfId="19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43" fontId="7" fillId="0" borderId="0" xfId="22" applyNumberFormat="1" applyFont="1" applyFill="1" applyAlignment="1">
      <alignment horizontal="right" vertical="top"/>
    </xf>
    <xf numFmtId="43" fontId="8" fillId="0" borderId="2" xfId="22" applyNumberFormat="1" applyFont="1" applyFill="1" applyBorder="1" applyAlignment="1">
      <alignment horizontal="center" vertical="center" wrapText="1"/>
    </xf>
    <xf numFmtId="2" fontId="7" fillId="0" borderId="2" xfId="1" applyNumberFormat="1" applyFont="1" applyFill="1" applyBorder="1" applyAlignment="1">
      <alignment horizontal="right" vertical="center" wrapText="1"/>
    </xf>
    <xf numFmtId="43" fontId="7" fillId="0" borderId="2" xfId="22" applyFont="1" applyFill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43" fontId="7" fillId="0" borderId="3" xfId="22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top" wrapText="1"/>
    </xf>
    <xf numFmtId="43" fontId="8" fillId="0" borderId="2" xfId="22" applyFont="1" applyBorder="1" applyAlignment="1">
      <alignment horizontal="right" vertical="center" wrapText="1"/>
    </xf>
    <xf numFmtId="0" fontId="7" fillId="0" borderId="2" xfId="1" applyFont="1" applyBorder="1" applyAlignment="1">
      <alignment vertical="top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4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43" fontId="7" fillId="0" borderId="7" xfId="22" applyFont="1" applyFill="1" applyBorder="1" applyAlignment="1">
      <alignment horizontal="right" vertical="center" wrapText="1"/>
    </xf>
    <xf numFmtId="43" fontId="7" fillId="0" borderId="3" xfId="22" applyFont="1" applyFill="1" applyBorder="1" applyAlignment="1">
      <alignment horizontal="right" vertical="center" wrapText="1"/>
    </xf>
    <xf numFmtId="43" fontId="7" fillId="0" borderId="7" xfId="22" applyFont="1" applyBorder="1" applyAlignment="1">
      <alignment horizontal="right" vertical="center" wrapText="1"/>
    </xf>
    <xf numFmtId="43" fontId="7" fillId="0" borderId="3" xfId="22" applyFont="1" applyBorder="1" applyAlignment="1">
      <alignment horizontal="right" vertical="center" wrapText="1"/>
    </xf>
    <xf numFmtId="43" fontId="7" fillId="0" borderId="2" xfId="22" applyFont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/>
    </xf>
    <xf numFmtId="0" fontId="9" fillId="0" borderId="0" xfId="1" applyFont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43" fontId="7" fillId="2" borderId="2" xfId="22" applyFont="1" applyFill="1" applyBorder="1" applyAlignment="1">
      <alignment horizontal="right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view="pageBreakPreview" zoomScaleSheetLayoutView="100" workbookViewId="0">
      <selection activeCell="C3" sqref="C3"/>
    </sheetView>
  </sheetViews>
  <sheetFormatPr defaultColWidth="8.85546875" defaultRowHeight="12" x14ac:dyDescent="0.25"/>
  <cols>
    <col min="1" max="1" width="6.42578125" style="7" customWidth="1"/>
    <col min="2" max="2" width="51" style="7" customWidth="1"/>
    <col min="3" max="3" width="57.7109375" style="7" customWidth="1"/>
    <col min="4" max="4" width="13.28515625" style="7" customWidth="1"/>
    <col min="5" max="5" width="15.42578125" style="12" customWidth="1"/>
    <col min="6" max="6" width="13.28515625" style="35" customWidth="1"/>
    <col min="7" max="7" width="17.85546875" style="7" customWidth="1"/>
    <col min="8" max="11" width="21.85546875" style="7" customWidth="1"/>
    <col min="12" max="16384" width="8.85546875" style="7"/>
  </cols>
  <sheetData>
    <row r="1" spans="1:11" x14ac:dyDescent="0.25">
      <c r="E1" s="16" t="s">
        <v>0</v>
      </c>
    </row>
    <row r="2" spans="1:11" x14ac:dyDescent="0.25">
      <c r="E2" s="16" t="s">
        <v>58</v>
      </c>
    </row>
    <row r="4" spans="1:11" ht="15.75" customHeight="1" x14ac:dyDescent="0.25">
      <c r="A4" s="46" t="s">
        <v>1</v>
      </c>
      <c r="B4" s="46"/>
      <c r="C4" s="46"/>
      <c r="D4" s="46"/>
      <c r="E4" s="46"/>
      <c r="F4" s="46"/>
      <c r="G4" s="46"/>
    </row>
    <row r="5" spans="1:11" ht="40.5" customHeight="1" x14ac:dyDescent="0.25">
      <c r="A5" s="33" t="s">
        <v>2</v>
      </c>
      <c r="B5" s="33" t="s">
        <v>3</v>
      </c>
      <c r="C5" s="33" t="s">
        <v>9</v>
      </c>
      <c r="D5" s="33" t="s">
        <v>4</v>
      </c>
      <c r="E5" s="13" t="s">
        <v>5</v>
      </c>
      <c r="F5" s="36" t="s">
        <v>6</v>
      </c>
      <c r="G5" s="33" t="s">
        <v>7</v>
      </c>
      <c r="H5" s="39" t="s">
        <v>59</v>
      </c>
      <c r="I5" s="39" t="s">
        <v>60</v>
      </c>
      <c r="J5" s="39" t="s">
        <v>65</v>
      </c>
      <c r="K5" s="39" t="s">
        <v>66</v>
      </c>
    </row>
    <row r="6" spans="1:11" ht="12.75" customHeight="1" x14ac:dyDescent="0.25">
      <c r="A6" s="47" t="s">
        <v>11</v>
      </c>
      <c r="B6" s="48"/>
      <c r="C6" s="48"/>
      <c r="D6" s="48"/>
      <c r="E6" s="48"/>
      <c r="F6" s="48"/>
      <c r="G6" s="41">
        <f>G7+G8+G9+G10+G11+G12+G13+G14+G15+G16+G17+G18+G19+G20+G21+G22+G23+G24+G25+G26+G27+G28+G29+G30+G31+G32+G33</f>
        <v>3313282.48</v>
      </c>
      <c r="H6" s="43"/>
      <c r="I6" s="43"/>
      <c r="J6" s="43"/>
      <c r="K6" s="43"/>
    </row>
    <row r="7" spans="1:11" ht="96" x14ac:dyDescent="0.25">
      <c r="A7" s="33">
        <v>1</v>
      </c>
      <c r="B7" s="28" t="s">
        <v>19</v>
      </c>
      <c r="C7" s="29" t="s">
        <v>67</v>
      </c>
      <c r="D7" s="5" t="s">
        <v>13</v>
      </c>
      <c r="E7" s="30">
        <v>3</v>
      </c>
      <c r="F7" s="31">
        <v>135000</v>
      </c>
      <c r="G7" s="38">
        <f>E7*F7</f>
        <v>405000</v>
      </c>
      <c r="H7" s="25"/>
      <c r="I7" s="25"/>
      <c r="J7" s="71">
        <v>70000</v>
      </c>
      <c r="K7" s="71">
        <f>J7*E7</f>
        <v>210000</v>
      </c>
    </row>
    <row r="8" spans="1:11" ht="25.5" customHeight="1" x14ac:dyDescent="0.25">
      <c r="A8" s="33">
        <v>2</v>
      </c>
      <c r="B8" s="32" t="s">
        <v>31</v>
      </c>
      <c r="C8" s="17" t="s">
        <v>32</v>
      </c>
      <c r="D8" s="5" t="s">
        <v>13</v>
      </c>
      <c r="E8" s="27">
        <v>1384</v>
      </c>
      <c r="F8" s="31">
        <v>63.92</v>
      </c>
      <c r="G8" s="38">
        <f>E8*F8</f>
        <v>88465.279999999999</v>
      </c>
      <c r="H8" s="25"/>
      <c r="I8" s="25"/>
      <c r="J8" s="25"/>
      <c r="K8" s="25"/>
    </row>
    <row r="9" spans="1:11" ht="25.5" customHeight="1" x14ac:dyDescent="0.25">
      <c r="A9" s="39">
        <v>3</v>
      </c>
      <c r="B9" s="32" t="s">
        <v>33</v>
      </c>
      <c r="C9" s="17" t="s">
        <v>34</v>
      </c>
      <c r="D9" s="24" t="s">
        <v>13</v>
      </c>
      <c r="E9" s="27">
        <v>280</v>
      </c>
      <c r="F9" s="31">
        <v>59.74</v>
      </c>
      <c r="G9" s="38">
        <f t="shared" ref="G9:G16" si="0">E9*F9</f>
        <v>16727.2</v>
      </c>
      <c r="H9" s="25"/>
      <c r="I9" s="25"/>
      <c r="J9" s="25"/>
      <c r="K9" s="25"/>
    </row>
    <row r="10" spans="1:11" ht="25.5" customHeight="1" x14ac:dyDescent="0.25">
      <c r="A10" s="39">
        <v>4</v>
      </c>
      <c r="B10" s="32" t="s">
        <v>17</v>
      </c>
      <c r="C10" s="17" t="s">
        <v>17</v>
      </c>
      <c r="D10" s="24" t="s">
        <v>16</v>
      </c>
      <c r="E10" s="27">
        <v>21</v>
      </c>
      <c r="F10" s="31">
        <v>95</v>
      </c>
      <c r="G10" s="38">
        <f t="shared" si="0"/>
        <v>1995</v>
      </c>
      <c r="H10" s="25"/>
      <c r="I10" s="25"/>
      <c r="J10" s="25"/>
      <c r="K10" s="25"/>
    </row>
    <row r="11" spans="1:11" x14ac:dyDescent="0.25">
      <c r="A11" s="39">
        <v>5</v>
      </c>
      <c r="B11" s="32" t="s">
        <v>43</v>
      </c>
      <c r="C11" s="17" t="s">
        <v>43</v>
      </c>
      <c r="D11" s="24" t="s">
        <v>13</v>
      </c>
      <c r="E11" s="27">
        <v>20</v>
      </c>
      <c r="F11" s="31">
        <v>10000</v>
      </c>
      <c r="G11" s="38">
        <f t="shared" si="0"/>
        <v>200000</v>
      </c>
      <c r="H11" s="25"/>
      <c r="I11" s="25"/>
      <c r="J11" s="25"/>
      <c r="K11" s="25"/>
    </row>
    <row r="12" spans="1:11" ht="24" x14ac:dyDescent="0.25">
      <c r="A12" s="39">
        <v>6</v>
      </c>
      <c r="B12" s="32" t="s">
        <v>44</v>
      </c>
      <c r="C12" s="17" t="s">
        <v>44</v>
      </c>
      <c r="D12" s="24" t="s">
        <v>13</v>
      </c>
      <c r="E12" s="27">
        <v>35</v>
      </c>
      <c r="F12" s="31">
        <v>3800</v>
      </c>
      <c r="G12" s="38">
        <f t="shared" si="0"/>
        <v>133000</v>
      </c>
      <c r="H12" s="25"/>
      <c r="I12" s="25"/>
      <c r="J12" s="25"/>
      <c r="K12" s="25"/>
    </row>
    <row r="13" spans="1:11" x14ac:dyDescent="0.25">
      <c r="A13" s="39">
        <v>7</v>
      </c>
      <c r="B13" s="32" t="s">
        <v>45</v>
      </c>
      <c r="C13" s="17" t="s">
        <v>45</v>
      </c>
      <c r="D13" s="24" t="s">
        <v>13</v>
      </c>
      <c r="E13" s="27">
        <v>12</v>
      </c>
      <c r="F13" s="31">
        <v>11500</v>
      </c>
      <c r="G13" s="38">
        <f t="shared" si="0"/>
        <v>138000</v>
      </c>
      <c r="H13" s="25"/>
      <c r="I13" s="25"/>
      <c r="J13" s="25"/>
      <c r="K13" s="25"/>
    </row>
    <row r="14" spans="1:11" ht="12" customHeight="1" x14ac:dyDescent="0.25">
      <c r="A14" s="39">
        <v>8</v>
      </c>
      <c r="B14" s="17" t="s">
        <v>14</v>
      </c>
      <c r="C14" s="17" t="s">
        <v>14</v>
      </c>
      <c r="D14" s="5" t="s">
        <v>13</v>
      </c>
      <c r="E14" s="27">
        <v>110</v>
      </c>
      <c r="F14" s="31">
        <v>235.4</v>
      </c>
      <c r="G14" s="38">
        <f t="shared" si="0"/>
        <v>25894</v>
      </c>
      <c r="H14" s="25"/>
      <c r="I14" s="25"/>
      <c r="J14" s="25"/>
      <c r="K14" s="25"/>
    </row>
    <row r="15" spans="1:11" ht="12" customHeight="1" x14ac:dyDescent="0.25">
      <c r="A15" s="39">
        <v>9</v>
      </c>
      <c r="B15" s="17" t="s">
        <v>46</v>
      </c>
      <c r="C15" s="17" t="s">
        <v>46</v>
      </c>
      <c r="D15" s="5" t="s">
        <v>13</v>
      </c>
      <c r="E15" s="27">
        <v>30</v>
      </c>
      <c r="F15" s="31">
        <v>3200</v>
      </c>
      <c r="G15" s="38">
        <f t="shared" si="0"/>
        <v>96000</v>
      </c>
      <c r="H15" s="71">
        <v>3180</v>
      </c>
      <c r="I15" s="71">
        <f>H15*E15</f>
        <v>95400</v>
      </c>
      <c r="J15" s="25"/>
      <c r="K15" s="25"/>
    </row>
    <row r="16" spans="1:11" ht="12" customHeight="1" x14ac:dyDescent="0.25">
      <c r="A16" s="39">
        <v>10</v>
      </c>
      <c r="B16" s="17" t="s">
        <v>47</v>
      </c>
      <c r="C16" s="17" t="s">
        <v>47</v>
      </c>
      <c r="D16" s="5" t="s">
        <v>13</v>
      </c>
      <c r="E16" s="27">
        <v>20</v>
      </c>
      <c r="F16" s="31">
        <v>3200</v>
      </c>
      <c r="G16" s="38">
        <f t="shared" si="0"/>
        <v>64000</v>
      </c>
      <c r="H16" s="25"/>
      <c r="I16" s="25"/>
      <c r="J16" s="25"/>
      <c r="K16" s="25"/>
    </row>
    <row r="17" spans="1:11" x14ac:dyDescent="0.25">
      <c r="A17" s="39">
        <v>11</v>
      </c>
      <c r="B17" s="26" t="s">
        <v>15</v>
      </c>
      <c r="C17" s="23" t="s">
        <v>15</v>
      </c>
      <c r="D17" s="21" t="s">
        <v>13</v>
      </c>
      <c r="E17" s="24">
        <v>600</v>
      </c>
      <c r="F17" s="37">
        <v>17</v>
      </c>
      <c r="G17" s="38">
        <f t="shared" ref="G17:G25" si="1">E17*F17</f>
        <v>10200</v>
      </c>
      <c r="H17" s="25"/>
      <c r="I17" s="25"/>
      <c r="J17" s="25"/>
      <c r="K17" s="25"/>
    </row>
    <row r="18" spans="1:11" ht="72" x14ac:dyDescent="0.25">
      <c r="A18" s="39">
        <v>12</v>
      </c>
      <c r="B18" s="26" t="s">
        <v>48</v>
      </c>
      <c r="C18" s="23" t="s">
        <v>49</v>
      </c>
      <c r="D18" s="21" t="s">
        <v>13</v>
      </c>
      <c r="E18" s="24">
        <v>150</v>
      </c>
      <c r="F18" s="37">
        <v>266</v>
      </c>
      <c r="G18" s="38">
        <f t="shared" si="1"/>
        <v>39900</v>
      </c>
      <c r="H18" s="25"/>
      <c r="I18" s="25"/>
      <c r="J18" s="25"/>
      <c r="K18" s="25"/>
    </row>
    <row r="19" spans="1:11" ht="60" x14ac:dyDescent="0.25">
      <c r="A19" s="39">
        <v>13</v>
      </c>
      <c r="B19" s="26" t="s">
        <v>20</v>
      </c>
      <c r="C19" s="23" t="s">
        <v>21</v>
      </c>
      <c r="D19" s="21" t="s">
        <v>22</v>
      </c>
      <c r="E19" s="24">
        <v>250</v>
      </c>
      <c r="F19" s="37">
        <v>629.16</v>
      </c>
      <c r="G19" s="38">
        <f t="shared" si="1"/>
        <v>157290</v>
      </c>
      <c r="H19" s="25"/>
      <c r="I19" s="25"/>
      <c r="J19" s="25"/>
      <c r="K19" s="25"/>
    </row>
    <row r="20" spans="1:11" ht="48" x14ac:dyDescent="0.25">
      <c r="A20" s="39">
        <v>14</v>
      </c>
      <c r="B20" s="26" t="s">
        <v>23</v>
      </c>
      <c r="C20" s="23" t="s">
        <v>24</v>
      </c>
      <c r="D20" s="21" t="s">
        <v>16</v>
      </c>
      <c r="E20" s="24">
        <v>20</v>
      </c>
      <c r="F20" s="37">
        <v>5450</v>
      </c>
      <c r="G20" s="38">
        <f t="shared" si="1"/>
        <v>109000</v>
      </c>
      <c r="H20" s="25"/>
      <c r="I20" s="25"/>
      <c r="J20" s="25"/>
      <c r="K20" s="25"/>
    </row>
    <row r="21" spans="1:11" x14ac:dyDescent="0.25">
      <c r="A21" s="39">
        <v>15</v>
      </c>
      <c r="B21" s="26" t="s">
        <v>35</v>
      </c>
      <c r="C21" s="23" t="s">
        <v>35</v>
      </c>
      <c r="D21" s="21" t="s">
        <v>13</v>
      </c>
      <c r="E21" s="24">
        <v>880</v>
      </c>
      <c r="F21" s="37">
        <v>79</v>
      </c>
      <c r="G21" s="38">
        <f t="shared" si="1"/>
        <v>69520</v>
      </c>
      <c r="H21" s="25"/>
      <c r="I21" s="25"/>
      <c r="J21" s="25"/>
      <c r="K21" s="25"/>
    </row>
    <row r="22" spans="1:11" x14ac:dyDescent="0.25">
      <c r="A22" s="39">
        <v>16</v>
      </c>
      <c r="B22" s="26" t="s">
        <v>36</v>
      </c>
      <c r="C22" s="23" t="s">
        <v>36</v>
      </c>
      <c r="D22" s="21" t="s">
        <v>13</v>
      </c>
      <c r="E22" s="24">
        <v>330</v>
      </c>
      <c r="F22" s="37">
        <v>79</v>
      </c>
      <c r="G22" s="38">
        <f t="shared" si="1"/>
        <v>26070</v>
      </c>
      <c r="H22" s="25"/>
      <c r="I22" s="25"/>
      <c r="J22" s="25"/>
      <c r="K22" s="25"/>
    </row>
    <row r="23" spans="1:11" ht="24" x14ac:dyDescent="0.25">
      <c r="A23" s="39">
        <v>17</v>
      </c>
      <c r="B23" s="26" t="s">
        <v>18</v>
      </c>
      <c r="C23" s="23" t="s">
        <v>18</v>
      </c>
      <c r="D23" s="21" t="s">
        <v>13</v>
      </c>
      <c r="E23" s="24">
        <v>100</v>
      </c>
      <c r="F23" s="38">
        <v>3651.91</v>
      </c>
      <c r="G23" s="38">
        <f t="shared" si="1"/>
        <v>365191</v>
      </c>
      <c r="H23" s="25"/>
      <c r="I23" s="25"/>
      <c r="J23" s="25"/>
      <c r="K23" s="25"/>
    </row>
    <row r="24" spans="1:11" ht="84" x14ac:dyDescent="0.25">
      <c r="A24" s="39">
        <v>18</v>
      </c>
      <c r="B24" s="26" t="s">
        <v>25</v>
      </c>
      <c r="C24" s="23" t="s">
        <v>26</v>
      </c>
      <c r="D24" s="21" t="s">
        <v>13</v>
      </c>
      <c r="E24" s="24">
        <v>370</v>
      </c>
      <c r="F24" s="38">
        <v>1900</v>
      </c>
      <c r="G24" s="38">
        <f t="shared" si="1"/>
        <v>703000</v>
      </c>
      <c r="H24" s="25"/>
      <c r="I24" s="25"/>
      <c r="J24" s="25"/>
      <c r="K24" s="25"/>
    </row>
    <row r="25" spans="1:11" ht="48" x14ac:dyDescent="0.25">
      <c r="A25" s="39">
        <v>19</v>
      </c>
      <c r="B25" s="26" t="s">
        <v>41</v>
      </c>
      <c r="C25" s="23" t="s">
        <v>42</v>
      </c>
      <c r="D25" s="21" t="s">
        <v>13</v>
      </c>
      <c r="E25" s="24">
        <v>10</v>
      </c>
      <c r="F25" s="38">
        <v>4500</v>
      </c>
      <c r="G25" s="38">
        <f t="shared" si="1"/>
        <v>45000</v>
      </c>
      <c r="H25" s="25"/>
      <c r="I25" s="25"/>
      <c r="J25" s="25"/>
      <c r="K25" s="25"/>
    </row>
    <row r="26" spans="1:11" ht="36" x14ac:dyDescent="0.25">
      <c r="A26" s="39">
        <v>20</v>
      </c>
      <c r="B26" s="26" t="s">
        <v>27</v>
      </c>
      <c r="C26" s="23" t="s">
        <v>28</v>
      </c>
      <c r="D26" s="21" t="s">
        <v>13</v>
      </c>
      <c r="E26" s="24">
        <v>50</v>
      </c>
      <c r="F26" s="38">
        <v>2790</v>
      </c>
      <c r="G26" s="38">
        <f t="shared" ref="G26:G33" si="2">E26*F26</f>
        <v>139500</v>
      </c>
      <c r="H26" s="25"/>
      <c r="I26" s="25"/>
      <c r="J26" s="25"/>
      <c r="K26" s="25"/>
    </row>
    <row r="27" spans="1:11" x14ac:dyDescent="0.25">
      <c r="A27" s="39">
        <v>21</v>
      </c>
      <c r="B27" s="26" t="s">
        <v>50</v>
      </c>
      <c r="C27" s="23" t="s">
        <v>50</v>
      </c>
      <c r="D27" s="21" t="s">
        <v>13</v>
      </c>
      <c r="E27" s="24">
        <v>20</v>
      </c>
      <c r="F27" s="38">
        <v>3200</v>
      </c>
      <c r="G27" s="38">
        <f t="shared" si="2"/>
        <v>64000</v>
      </c>
      <c r="H27" s="25"/>
      <c r="I27" s="25"/>
      <c r="J27" s="25"/>
      <c r="K27" s="25"/>
    </row>
    <row r="28" spans="1:11" ht="24.75" customHeight="1" x14ac:dyDescent="0.25">
      <c r="A28" s="39">
        <v>22</v>
      </c>
      <c r="B28" s="26" t="s">
        <v>37</v>
      </c>
      <c r="C28" s="23" t="s">
        <v>38</v>
      </c>
      <c r="D28" s="21" t="s">
        <v>13</v>
      </c>
      <c r="E28" s="24">
        <v>200</v>
      </c>
      <c r="F28" s="38">
        <v>27.4</v>
      </c>
      <c r="G28" s="38">
        <f t="shared" si="2"/>
        <v>5480</v>
      </c>
      <c r="H28" s="71">
        <v>27</v>
      </c>
      <c r="I28" s="71">
        <f>H28*E28</f>
        <v>5400</v>
      </c>
      <c r="J28" s="25"/>
      <c r="K28" s="25"/>
    </row>
    <row r="29" spans="1:11" ht="35.25" customHeight="1" x14ac:dyDescent="0.25">
      <c r="A29" s="39">
        <v>23</v>
      </c>
      <c r="B29" s="26" t="s">
        <v>39</v>
      </c>
      <c r="C29" s="23" t="s">
        <v>40</v>
      </c>
      <c r="D29" s="21" t="s">
        <v>13</v>
      </c>
      <c r="E29" s="24">
        <v>50</v>
      </c>
      <c r="F29" s="38">
        <v>341</v>
      </c>
      <c r="G29" s="38">
        <f t="shared" si="2"/>
        <v>17050</v>
      </c>
      <c r="H29" s="25"/>
      <c r="I29" s="25"/>
      <c r="J29" s="25"/>
      <c r="K29" s="25"/>
    </row>
    <row r="30" spans="1:11" ht="72" x14ac:dyDescent="0.25">
      <c r="A30" s="39">
        <v>24</v>
      </c>
      <c r="B30" s="26" t="s">
        <v>53</v>
      </c>
      <c r="C30" s="23" t="s">
        <v>53</v>
      </c>
      <c r="D30" s="21" t="s">
        <v>13</v>
      </c>
      <c r="E30" s="24">
        <v>5</v>
      </c>
      <c r="F30" s="38">
        <v>9300</v>
      </c>
      <c r="G30" s="38">
        <f t="shared" si="2"/>
        <v>46500</v>
      </c>
      <c r="H30" s="25"/>
      <c r="I30" s="25"/>
      <c r="J30" s="25"/>
      <c r="K30" s="25"/>
    </row>
    <row r="31" spans="1:11" ht="24.75" customHeight="1" x14ac:dyDescent="0.25">
      <c r="A31" s="39">
        <v>25</v>
      </c>
      <c r="B31" s="22" t="s">
        <v>29</v>
      </c>
      <c r="C31" s="34" t="s">
        <v>30</v>
      </c>
      <c r="D31" s="21" t="s">
        <v>13</v>
      </c>
      <c r="E31" s="21">
        <v>50</v>
      </c>
      <c r="F31" s="38">
        <v>450</v>
      </c>
      <c r="G31" s="38">
        <f t="shared" si="2"/>
        <v>22500</v>
      </c>
      <c r="H31" s="25"/>
      <c r="I31" s="25"/>
      <c r="J31" s="25"/>
      <c r="K31" s="25"/>
    </row>
    <row r="32" spans="1:11" ht="24.75" customHeight="1" x14ac:dyDescent="0.25">
      <c r="A32" s="39">
        <v>26</v>
      </c>
      <c r="B32" s="26" t="s">
        <v>51</v>
      </c>
      <c r="C32" s="23" t="s">
        <v>51</v>
      </c>
      <c r="D32" s="24" t="s">
        <v>13</v>
      </c>
      <c r="E32" s="24">
        <v>6</v>
      </c>
      <c r="F32" s="40">
        <v>27000</v>
      </c>
      <c r="G32" s="38">
        <f t="shared" si="2"/>
        <v>162000</v>
      </c>
      <c r="H32" s="25"/>
      <c r="I32" s="25"/>
      <c r="J32" s="25"/>
      <c r="K32" s="25"/>
    </row>
    <row r="33" spans="1:11" ht="24.75" customHeight="1" x14ac:dyDescent="0.25">
      <c r="A33" s="39">
        <v>27</v>
      </c>
      <c r="B33" s="26" t="s">
        <v>52</v>
      </c>
      <c r="C33" s="23" t="s">
        <v>52</v>
      </c>
      <c r="D33" s="24" t="s">
        <v>13</v>
      </c>
      <c r="E33" s="24">
        <v>6</v>
      </c>
      <c r="F33" s="40">
        <v>27000</v>
      </c>
      <c r="G33" s="25">
        <f t="shared" si="2"/>
        <v>162000</v>
      </c>
      <c r="H33" s="25"/>
      <c r="I33" s="25"/>
      <c r="J33" s="25"/>
      <c r="K33" s="25"/>
    </row>
    <row r="34" spans="1:11" ht="14.25" customHeight="1" x14ac:dyDescent="0.25">
      <c r="A34" s="49" t="s">
        <v>54</v>
      </c>
      <c r="B34" s="50"/>
      <c r="C34" s="50"/>
      <c r="D34" s="50"/>
      <c r="E34" s="50"/>
      <c r="F34" s="51"/>
      <c r="G34" s="42">
        <f>G35</f>
        <v>1750000</v>
      </c>
      <c r="H34" s="25"/>
      <c r="I34" s="25"/>
      <c r="J34" s="25"/>
      <c r="K34" s="25"/>
    </row>
    <row r="35" spans="1:11" ht="409.5" customHeight="1" x14ac:dyDescent="0.25">
      <c r="A35" s="56">
        <v>28</v>
      </c>
      <c r="B35" s="54" t="s">
        <v>56</v>
      </c>
      <c r="C35" s="52" t="s">
        <v>57</v>
      </c>
      <c r="D35" s="58" t="s">
        <v>55</v>
      </c>
      <c r="E35" s="58">
        <v>500</v>
      </c>
      <c r="F35" s="60">
        <v>3500</v>
      </c>
      <c r="G35" s="62">
        <f>E35*F35</f>
        <v>1750000</v>
      </c>
      <c r="H35" s="64"/>
      <c r="I35" s="62"/>
      <c r="J35" s="64"/>
      <c r="K35" s="62"/>
    </row>
    <row r="36" spans="1:11" ht="144" customHeight="1" x14ac:dyDescent="0.25">
      <c r="A36" s="57"/>
      <c r="B36" s="55"/>
      <c r="C36" s="53"/>
      <c r="D36" s="59"/>
      <c r="E36" s="59"/>
      <c r="F36" s="61"/>
      <c r="G36" s="63"/>
      <c r="H36" s="64"/>
      <c r="I36" s="63"/>
      <c r="J36" s="64"/>
      <c r="K36" s="63"/>
    </row>
    <row r="37" spans="1:11" s="9" customFormat="1" ht="13.5" customHeight="1" x14ac:dyDescent="0.25">
      <c r="A37" s="8"/>
      <c r="B37" s="18" t="s">
        <v>12</v>
      </c>
      <c r="C37" s="4"/>
      <c r="D37" s="6"/>
      <c r="E37" s="14"/>
      <c r="F37" s="19"/>
      <c r="G37" s="66">
        <f>G6+G34</f>
        <v>5063282.4800000004</v>
      </c>
      <c r="H37" s="8"/>
      <c r="I37" s="65">
        <f>SUM(I7:I36)</f>
        <v>100800</v>
      </c>
      <c r="J37" s="8"/>
      <c r="K37" s="65">
        <f>SUM(K7:K36)</f>
        <v>210000</v>
      </c>
    </row>
    <row r="38" spans="1:11" ht="13.5" customHeight="1" x14ac:dyDescent="0.25">
      <c r="A38" s="10"/>
      <c r="B38" s="1"/>
      <c r="C38" s="1"/>
      <c r="D38" s="2"/>
      <c r="E38" s="15"/>
      <c r="F38" s="20"/>
      <c r="G38" s="3"/>
    </row>
    <row r="39" spans="1:11" x14ac:dyDescent="0.25">
      <c r="A39" s="45" t="s">
        <v>8</v>
      </c>
      <c r="B39" s="45"/>
      <c r="C39" s="45"/>
      <c r="D39" s="45"/>
      <c r="E39" s="45"/>
      <c r="F39" s="45"/>
      <c r="G39" s="45"/>
    </row>
    <row r="40" spans="1:11" s="11" customFormat="1" ht="27" customHeight="1" x14ac:dyDescent="0.25">
      <c r="A40" s="44" t="s">
        <v>10</v>
      </c>
      <c r="B40" s="44"/>
      <c r="C40" s="44"/>
      <c r="D40" s="44"/>
      <c r="E40" s="44"/>
      <c r="F40" s="44"/>
      <c r="G40" s="44"/>
    </row>
    <row r="42" spans="1:11" ht="12.75" x14ac:dyDescent="0.2">
      <c r="A42" s="67" t="s">
        <v>61</v>
      </c>
      <c r="B42" s="67"/>
      <c r="C42" s="67"/>
      <c r="D42" s="68"/>
      <c r="E42" s="69"/>
      <c r="F42" s="70" t="s">
        <v>62</v>
      </c>
    </row>
    <row r="43" spans="1:11" ht="12.75" x14ac:dyDescent="0.2">
      <c r="A43" s="67"/>
      <c r="B43" s="67"/>
      <c r="C43" s="67"/>
      <c r="D43" s="68"/>
      <c r="E43" s="68"/>
      <c r="F43" s="69"/>
    </row>
    <row r="44" spans="1:11" ht="12.75" x14ac:dyDescent="0.2">
      <c r="A44" s="67" t="s">
        <v>63</v>
      </c>
      <c r="B44" s="67"/>
      <c r="C44" s="67"/>
      <c r="D44" s="68"/>
      <c r="E44" s="68"/>
      <c r="F44" s="70" t="s">
        <v>64</v>
      </c>
    </row>
  </sheetData>
  <autoFilter ref="A5:G37"/>
  <mergeCells count="16">
    <mergeCell ref="K35:K36"/>
    <mergeCell ref="H35:H36"/>
    <mergeCell ref="J35:J36"/>
    <mergeCell ref="A40:G40"/>
    <mergeCell ref="A39:G39"/>
    <mergeCell ref="A4:G4"/>
    <mergeCell ref="A6:F6"/>
    <mergeCell ref="A34:F34"/>
    <mergeCell ref="C35:C36"/>
    <mergeCell ref="B35:B36"/>
    <mergeCell ref="A35:A36"/>
    <mergeCell ref="D35:D36"/>
    <mergeCell ref="E35:E36"/>
    <mergeCell ref="F35:F36"/>
    <mergeCell ref="G35:G36"/>
    <mergeCell ref="I35:I36"/>
  </mergeCells>
  <pageMargins left="0.19685039370078741" right="0.19685039370078741" top="0" bottom="0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2023-09-29T11:12:48Z</cp:lastPrinted>
  <dcterms:created xsi:type="dcterms:W3CDTF">2019-03-11T10:08:28Z</dcterms:created>
  <dcterms:modified xsi:type="dcterms:W3CDTF">2023-10-06T11:19:26Z</dcterms:modified>
</cp:coreProperties>
</file>