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2\Объявления 2022г\28 от 25.02.2022г сшивающие и шовные\"/>
    </mc:Choice>
  </mc:AlternateContent>
  <bookViews>
    <workbookView xWindow="0" yWindow="0" windowWidth="20490" windowHeight="7665"/>
  </bookViews>
  <sheets>
    <sheet name="тендер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'тендер МИ'!$A$1:$H$58</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47" i="1" l="1"/>
  <c r="F46" i="1"/>
  <c r="G45" i="1" l="1"/>
  <c r="G46" i="1"/>
  <c r="F45" i="1"/>
  <c r="F44" i="1"/>
  <c r="G44" i="1" s="1"/>
  <c r="G43" i="1"/>
  <c r="F43" i="1"/>
  <c r="E42" i="1" l="1"/>
  <c r="E40" i="1"/>
  <c r="F42" i="1"/>
  <c r="F41" i="1"/>
  <c r="G41" i="1" s="1"/>
  <c r="G6" i="1"/>
  <c r="G4" i="1"/>
  <c r="G10" i="1"/>
  <c r="G12" i="1"/>
  <c r="G13" i="1"/>
  <c r="G15" i="1"/>
  <c r="G17" i="1"/>
  <c r="G19" i="1"/>
  <c r="G21" i="1"/>
  <c r="G23" i="1"/>
  <c r="G24" i="1"/>
  <c r="G25" i="1"/>
  <c r="G27" i="1"/>
  <c r="G28" i="1"/>
  <c r="G29" i="1"/>
  <c r="G31" i="1"/>
  <c r="G32" i="1"/>
  <c r="G33" i="1"/>
  <c r="G35" i="1"/>
  <c r="G37" i="1"/>
  <c r="G38" i="1"/>
  <c r="G39" i="1"/>
  <c r="G40" i="1"/>
  <c r="G8" i="1"/>
  <c r="G42" i="1" l="1"/>
</calcChain>
</file>

<file path=xl/sharedStrings.xml><?xml version="1.0" encoding="utf-8"?>
<sst xmlns="http://schemas.openxmlformats.org/spreadsheetml/2006/main" count="112" uniqueCount="83">
  <si>
    <t>Ед.изм.</t>
  </si>
  <si>
    <t>Количество</t>
  </si>
  <si>
    <t>Цена</t>
  </si>
  <si>
    <t>Сумма</t>
  </si>
  <si>
    <t xml:space="preserve">Председатель </t>
  </si>
  <si>
    <t>Члены комиссии:</t>
  </si>
  <si>
    <t xml:space="preserve">Секретарь </t>
  </si>
  <si>
    <t>Корженко О.О.</t>
  </si>
  <si>
    <t>Заместитель председателя</t>
  </si>
  <si>
    <t>Юрисконсульт</t>
  </si>
  <si>
    <t>Есмуратова М.Т.</t>
  </si>
  <si>
    <t>Старший фармацевт</t>
  </si>
  <si>
    <t>Наименование лота</t>
  </si>
  <si>
    <t>№ лота</t>
  </si>
  <si>
    <t>Техническая характеристика</t>
  </si>
  <si>
    <t>Нәлібаев Р.Ә.</t>
  </si>
  <si>
    <t>Пан А.Б</t>
  </si>
  <si>
    <t>Баймусанов А.Н.</t>
  </si>
  <si>
    <t>Техническая спецификация</t>
  </si>
  <si>
    <t>ИТОГО:</t>
  </si>
  <si>
    <t>Кассеты изгибаемые для Endo GIA Universal и Ultra Universal  длина шва 45мм, золотой</t>
  </si>
  <si>
    <t>Кассеты изгибаемые для Endo GIA Universal и Ultra Universal длина шва 60мм, золотой</t>
  </si>
  <si>
    <t>Кассеты изгибаемые для Endo GIA Universal и Ultra Universal длина шва 45мм, фиолетовый</t>
  </si>
  <si>
    <t>Кассеты изгибаемые для Endo GIA Universal и Ultra Universal  60мм 3,5 мм  изгибаемый картридж длиной 60 мм., высота скрепки  3.5 мм</t>
  </si>
  <si>
    <t>Циркулярный сшивающий аппарат Диаметр 28мм. Шток 22 см. Высота скрепок 4,8 мм. Для кишечного анастамоза.</t>
  </si>
  <si>
    <t>Циркулярный сшивающий аппарат 31мм Диаметр 31мм. Шток 22 см. Высота скрепок 4,8 мм. Для кишечного анастамоза.</t>
  </si>
  <si>
    <t>Циркулярный сшивающий аппарат 21мм Диаметр 21мм. Шток 35 см. Высота скрепок 4,8 мм. Для пищеводного анастамоза. Совместим с ORVIL</t>
  </si>
  <si>
    <t>Кассеты для апаратов хирургических сшивающих линейных длина шва 60мм высота скрепок - 4,8мм (зеленая)</t>
  </si>
  <si>
    <t xml:space="preserve">Кассеты к инструментам сшивающим линейным ТА </t>
  </si>
  <si>
    <t>Изогнутый сшивающий аппарат с ножом со сменными кассетами.Лезвие встроено в кассету.</t>
  </si>
  <si>
    <t xml:space="preserve">Сменные кассеты синие для сшивающего аппарата изогнутого.Содержит 46 скобок, расположенных в два двойных ряда в шахматном порядке. Длина внутреннего скобочного шва 42 мм, длина внешнего скобочного шва 3,5 мм. Лезвие встроено в кассету. </t>
  </si>
  <si>
    <t>Сменные кассеты зеленые для сшивающего аппарата изогнутого.</t>
  </si>
  <si>
    <t xml:space="preserve">Линейный сшивающий аппарат 55 мм с функцией регулирования высоты закрытия скобок </t>
  </si>
  <si>
    <t xml:space="preserve">Линейный сшивающий аппарат 75 мм с функцией регулирования высоты закрытия скобок </t>
  </si>
  <si>
    <t>Универсальная сменная кассета со скобами к аппаратам NTLC55</t>
  </si>
  <si>
    <t>Универсальная сменная кассета со скобами к аппаратам NTLC75</t>
  </si>
  <si>
    <t xml:space="preserve">Плетенный синтетический рассасывающиеся покрытый шовный материал 2                         </t>
  </si>
  <si>
    <t>Кассета (картридж) одноразовая изгибаемая клювовидная с ножом для аппарата сшивающего хирургического перезаряжаемого (степлера) для создания двух тройных линейных скрепочных швов и рассечения ткани между ними. Расположение скрепок в швах относительно друг друга - в шахматном порядке. Кассета адаптирована к системе сведения браншей аппарата. Система контроля толщины прошиваемой ткани не позволяет использовать кассету и аппарат на тканях, не соответствующих высоте скрепок.
Предустановленные скрепки с длиной скрепочного шва 45мм. Цветовая маркировка бежевая (золотая). Для использования на сосудах и средней ткани.
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3мм, высота в незакрытом состоянии внешних рядов 3мм, средних рядов 2,5мм, внутренних рядов 2мм, в закрытом состоянии от 0,88мм до 1,5мм.
Узел артикуляции и нож включены в конструкцию кассеты. Ступенчатая обратная матрица обеспечивает латеральную диффузию тканевой жидкости при захвате и прошивании, улучшает компрессию тканей, минимизирует дистальное выдавливание тканей, требует меньшей силы сдавления, улучшает капиллярное питание шва.
Клювовидный выступ на обратной бранше дает хирургу лучший обзор и доступ к зоне операции, обеспечивает диссекцию, манипуляции с тканями и сосудами в сложных случаях, совместим с гибким интродюсером.
Упаковка индивидуальная, стерильная.
Кассета предназначена для использования только с аппаратами Endo GIA EGIAUSHORT, EGIAUSTND, EGIAUXL, 030403, 030449 и EGIAUNIVXL.</t>
  </si>
  <si>
    <t>Кассета (картридж) одноразовая изгибаемая клювовидная с ножом для аппарата сшивающего хирургического перезаряжаемого (степлера) для создания двух тройных линейных скрепочных швов и рассечения ткани между ними. Расположение скрепок в швах относительно друг друга - в шахматном порядке. Кассета адаптирована к системе сведения браншей аппарата. Система контроля толщины прошиваемой ткани не позволяет использовать кассету и аппарат на тканях, не соответствующих высоте скрепок.
Предустановленные скрепки с длиной скрепочного шва 60мм. Цветовая маркировка бежевая (золотая). Для использования на сосудах и средней ткани.
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3мм, высота в незакрытом состоянии внешних рядов 3мм, средних рядов 2,5мм, внутренних рядов 2мм, в закрытом состоянии от 0,88мм до 1,5мм.
Узел артикуляции и нож включены в конструкцию кассеты. Ступенчатая обратная матрица обеспечивает латеральную диффузию тканевой жидкости при захвате и прошивании, улучшает компрессию тканей, минимизирует дистальное выдавливание тканей, требует меньшей силы сдавления, улучшает капиллярное питание шва.
Клювовидный выступ на обратной бранше дает хирургу лучший обзор и доступ к зоне операции, обеспечивает диссекцию, манипуляции с тканями и сосудами в сложных случаях, совместим с гибким интродюсером.
Упаковка индивидуальная, стерильная.
Кассета предназначена для использования только с аппаратами Endo GIA EGIAUSHORT, EGIAUSTND, EGIAUXL, 030403, 030449 и EGIAUNIVXL.</t>
  </si>
  <si>
    <t>Кассета (картридж) одноразовая изгибаемая клювовидная с ножом для аппарата сшивающего хирургического перезаряжаемого (степлера) для создания двух тройных линейных скрепочных швов и рассечения ткани между ними. Расположение скрепок в швах относительно друг друга - в шахматном порядке. Кассета адаптирована к системе сведения браншей аппарата. Система контроля толщины прошиваемой ткани не позволяет использовать кассету и аппарат на тканях, не соответствующих высоте скрепок.
Предустановленные скрепки с длиной скрепочного шва 45мм. Цветовая маркировка фиолетовая. Для использования на средней и утолщенной ткани.
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3мм, высота в незакрытом состоянии внешних рядов 4мм, средних рядов 3,5мм, внутренних рядов 3мм, в закрытом состоянии от 1,5мм до 2,25мм.
Узел артикуляции и нож включены в конструкцию кассеты. Ступенчатая обратная матрица обеспечивает латеральную диффузию тканевой жидкости при захвате и прошивании, улучшает компрессию тканей, минимизирует дистальное выдавливание тканей, требует меньшей силы сдавления, улучшает капиллярное питание шва.
Клювовидный выступ на обратной бранше дает хирургу лучший обзор и доступ к зоне операции, обеспечивает диссекцию, манипуляции с тканями и сосудами в сложных случаях, совместим с гибким интродюсером.
Упаковка индивидуальная, стерильная.
Кассета предназначена для использования только с аппаратами Endo GIA EGIAUSHORT, EGIAUSTND, EGIAUXL, 030403, 030449 и EGIAUNIVXL.</t>
  </si>
  <si>
    <t>Кассета (картридж) одноразовая изгибаемая клювовидная с ножом для аппарата сшивающего хирургического перезаряжаемого (степлера) для создания двух тройных линейных скрепочных швов и рассечения ткани между ними. Расположение скрепок в швах относительно друг друга - в шахматном порядке. Кассета адаптирована к системе сведения браншей аппарата. Система контроля толщины прошиваемой ткани не позволяет использовать кассету и аппарат на тканях, не соответствующих высоте скрепок.
Предустановленные скрепки с длиной скрепочного шва 60 мм. Цветовая маркировка фиолетовая. Для использования на средней и утолщенной ткани.
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3мм, высота в незакрытом состоянии внешних рядов 4мм, средних рядов 3,5мм, внутренних рядов 3мм, в закрытом состоянии от 1,5мм до 2,25мм.
Узел артикуляции и нож включены в конструкцию кассеты. Ступенчатая обратная матрица обеспечивает латеральную диффузию тканевой жидкости при захвате и прошивании, улучшает компрессию тканей, минимизирует дистальное выдавливание тканей, требует меньшей силы сдавления, улучшает капиллярное питание шва.
Клювовидный выступ на обратной бранше дает хирургу лучший обзор и доступ к зоне операции, обеспечивает диссекцию, манипуляции с тканями и сосудами в сложных случаях, совместим с гибким интродюсером.
Упаковка индивидуальная, стерильная.
Кассета предназначена для использования только с аппаратами Endo GIA EGIAUSHORT, EGIAUSTND, EGIAUXL, 030403, 030449 и EGIAUNIVXL.</t>
  </si>
  <si>
    <t>Кассета (картридж) одноразовая изгибаемая с ножом для аппарата сшивающего хирургического перезаряжаемого (степлера) для создания двух тройных линейных скрепочных швов и рассечения ткани между ними. Расположение скрепок в швах относительно друг друга - в шахматном порядке. Кассета адаптирована к системе сведения браншей аппарата. Система контроля толщины прошиваемой ткани не позволяет использовать кассету и аппарат на тканях, не соответствующих высоте скрепок.
Предустановленные скрепки с длиной скрепочного шва 60мм. Цветовая маркировка синяя. Для использования на нормальной ткани (кишка, желудок, долевой бронх и т.д.).
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3мм, высота в незакрытом состоянии 3,5мм, в закрытом состоянии 1,5мм.
Узел артикуляции и нож включены в конструкцию кассеты.
Упаковка индивидуальная, стерильная.
Кассета предназначена для использования только с аппаратами Endo GIA EGIAUSHORT, EGIAUSTND, EGIAUXL, 030403, 030449 и EGIAUNIVXL.</t>
  </si>
  <si>
    <t>Аппарат сшивающий хирургический для создания кругового скрепочного анастомоза.
Количество круговых скрепочных швов - 2. Расположение скрепок в швах относительно друг друга - в шахматном порядке. Встроенное круговое лезвие с внешним диаметром 19,5мм для рассечения ткани между скрепочными швами.
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4мм, высота в незакрытом состоянии 4,8мм, в закрытом состоянии 2,0мм, сечение 0,35х0,24мм. Кол-во скрепок 26шт.
Заостренный троакар расположен в центре штока, имеющего диаметр 28мм и длину 22см, предназначен для прокалывания тканей и фиксации низкопрофильной головки с обратной матрицей на аппарате.
Система контроля толщины прошиваемой ткани не позволяет использовать аппарат на тканях, не соответствующих высоте скрепок, что крайне важно при работе на уплотненных и измененных тканях. Контроль толщины прошиваемой ткани реализован через индикацию по типу "кошачий глаз" - при правильном подборе высоты скрепки после полного закрытия аппарата появляется зеленая полоса в окне индикатора, что разблокирует механизм 
Головка с обратной матрицей и выемками для кисетной нити и захвата имеет механизм складывания для безопасного извлечения аппарата и тканей после прошивания, что также позволяет осуществлять контроль целостности анастомоза. Контроль фиксации головки с аппаратом осуществляется по характерному щелчку и появлению видимой оранжевой полосы на троакаре. Особое прорезиненное покрытие ручек для предотвращения скольжения аппарата в руках врача. Прошивание осуществляется с характерным звуком и тактильной отдачей.
Упаковка индивидуальная, стерильная. Только для одноразового использования.</t>
  </si>
  <si>
    <t>Аппарат сшивающий хирургический для создания кругового скрепочного анастомоза.
Количество круговых скрепочных швов - 2. Расположение скрепок в швах относительно друг друга - в шахматном порядке. Встроенное круговое лезвие с внешним диаметром 22,5мм для рассечения ткани между скрепочными швами.
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4мм, высота в незакрытом состоянии 4,8мм, в закрытом состоянии 2,0мм, сечение 0,35х0,24мм. Кол-во скрепок 30шт.
Заостренный троакар расположен в центре штока, имеющего диаметр 31мм и длину 22см, предназначен для прокалывания тканей и фиксации низкопрофильной головки с обратной матрицей на аппарате.
Система контроля толщины прошиваемой ткани не позволяет использовать аппарат на тканях, не соответствующих высоте скрепок, что крайне важно при работе на уплотненных и измененных тканях. Контроль толщины прошиваемой ткани реализован через индикацию по типу "кошачий глаз" - при правильном подборе высоты скрепки после полного закрытия аппарата появляется зеленая полоса в окне индикатора, что разблокирует механизм 
Головка с обратной матрицей и выемками для кисетной нити и захвата имеет механизм складывания для безопасного извлечения аппарата и тканей после прошивания, что также позволяет осуществлять контроль целостности анастомоза. Контроль фиксации головки с аппаратом осуществляется по характерному щелчку и появлению видимой оранжевой полосы на троакаре. Особое прорезиненное покрытие ручек для предотвращения скольжения аппарата в руках врача. Прошивание осуществляется с характерным звуком и тактильной отдачей.
Упаковка индивидуальная, стерильная. Только для одноразового использования.</t>
  </si>
  <si>
    <t>Аппарат сшивающий хирургический для создания кругового скрепочного анастомоза.
Количество круговых скрепочных швов - 2. Расположение скрепок в швах относительно друг друга - в шахматном порядке. Встроенное круговое лезвие с внешним диаметром 12,5мм для рассечения ткани между скрепочными швами.
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4мм, высота в незакрытом состоянии 4,8мм, в закрытом состоянии 2,0мм, сечение 0,35х0,24мм. Кол-во скрепок 18шт.
Заостренный троакар расположен в центре штока, имеющего диаметр 21мм и длину 35см, предназначен для прокалывания тканей и фиксации низкопрофильной головки с обратной матрицей на аппарате.
Система контроля толщины прошиваемой ткани не позволяет использовать аппарат на тканях, не соответствующих высоте скрепок, что крайне важно при работе на уплотненных и измененных тканях. Контроль толщины прошиваемой ткани реализован через индикацию по типу "кошачий глаз" - при правильном подборе высоты скрепки после полного закрытия аппарата появляется зеленая полоса в окне индикатора, что разблокирует механизм 
Головка с обратной матрицей и выемками для кисетной нити и захвата имеет механизм складывания для безопасного извлечения аппарата и тканей после прошивания, что также позволяет осуществлять контроль целостности анастомоза. Контроль фиксации головки с аппаратом осуществляется по характерному щелчку и появлению видимой оранжевой полосы на троакаре. Особое прорезиненное покрытие ручек для предотвращения скольжения аппарата в руках врача. Прошивание осуществляется с характерным звуком и тактильной отдачей.Аппарат совместим с устройством для чреспищеводного введения головки ORVIL.
Упаковка индивидуальная, стерильная. Только для одноразового использования.</t>
  </si>
  <si>
    <t>Аппарат сшивающий хирургический перезаряжаемый (степлер) для создания двух двойных линейных скрепочных швов и рассечения ткани между ними. Аппарат не имеет встроенного ножа. Расположение скрепок в швах относительно друг друга - в шахматном порядке. Область применения: абдоминальная, торакальная, педиатрическая и гинекологическая хирургия при резекции и рассечении тканей и создании анастомозов. Количество перезаряжаний 7.
Аппарат перезаряжается с использованием одноразовых прямых кассет (картриджей) с встроенным ножом с предустановленными скрепками с длиной скрепочного шва 60мм. Цветовая маркировка предустановленной кассеты синяя. Для прошивания ткани нормальной толщины (кишка, желудок, легкое и т.д.).
Технология точного загиба срепок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2,84мм, высота в незакрытом состоянии 3,8мм, в закрытом состоянии 1,5мм.
Обратная матрица встроена в аппарат и имеет низкий профиль. Система контроля толщины прошиваемой ткани не позволяет использовать аппарат на тканях, не соответствующих высоте скрепок, что крайне важно при работе на уплотненных и измененных тканях.
Аппарат может быть открыт в любое время, как до так и после прошивания, что осуществляется простым нажатием на кнопку блокировки. Положение промежуточного закрытия аппарата и атравматичная фиксация тканей в закрытом состоянии позволяют в любой момент перед прошиванием переложить аппарат в область, более подходящую для наложения шва. Кнопка ножа легко перекидывается на необходимую сторону, что делает прошивание доступным при любом расположении инструмента на тканях (как слева, так и справа).
Аппарат снабжен системой блокировки, предотвращающей прошивание без замены использованной кассеты.
Особое прорезиненное покрытие ручек для предотвращения скольжения аппарата в руках врача. Прошивание осуществляется с характерным звуком и тактильной отдачей.
Упаковка индивидуальная, стерильная. Только для использования на одном пациенте.</t>
  </si>
  <si>
    <t>Аппарат сшивающий хирургический перезаряжаемый (степлер) для создания двух двойных линейных скрепочных швов и рассечения ткани между ними. Аппарат не имеет встроенного ножа. Расположение скрепок в швах относительно друг друга - в шахматном порядке. Область применения: абдоминальная, торакальная, педиатрическая и гинекологическая хирургия при резекции и рассечении тканей и создании анастомозов. Количество перезаряжаний 7.
Аппарат перезаряжается с использованием одноразовых прямых кассет (картриджей) с встроенным ножом с предустановленными скрепками с длиной скрепочного шва 60мм. Цветовая маркировка предустановленной кассеты зеленая. Для прошивания утолщенной ткани (привратник, поджелудочная железа и т.д.).
Технология точного загиба срепок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2,84мм, высота в незакрытом состоянии 4,8мм, в закрытом состоянии 2,0мм.
Обратная матрица встроена в аппарат и имеет низкий профиль. Система контроля толщины прошиваемой ткани не позволяет использовать аппарат на тканях, не соответствующих высоте скрепок, что крайне важно при работе на уплотненных и измененных тканях.
Аппарат может быть открыт в любое время, как до так и после прошивания, что осуществляется простым нажатием на кнопку блокировки. Положение промежуточного закрытия аппарата и атравматичная фиксация тканей в закрытом состоянии позволяют в любой момент перед прошиванием переложить аппарат в область, более подходящую для наложения шва. Кнопка ножа легко перекидывается на необходимую сторону, что делает прошивание доступным при любом расположении инструмента на тканях (как слева, так и справа).
Аппарат снабжен системой блокировки, предотвращающей прошивание без замены использованной кассеты.
Особое прорезиненное покрытие ручек для предотвращения скольжения аппарата в руках врача. Прошивание осуществляется с характерным звуком и тактильной отдачей.
Упаковка индивидуальная, стерильная. Только для использования на одном пациенте.</t>
  </si>
  <si>
    <t>Кассета (картридж) одноразовая прямая с ножом для аппарата сшивающего хирургического перезаряжаемого (степлера) для создания двух двойных линейных скрепочных швов и рассечения ткани между ними. Расположение скрепок в швах относительно друг друга - в шахматном порядке. Кассета адаптирована к системе сведения браншей аппарата. Система контроля толщины прошиваемой ткани не позволяет использовать кассету и аппарат на тканях, не соответствующих высоте скрепок.
Предустановленные скрепки с длиной скрепочного шва 60мм. Цветовая маркировка синяя. Для использования на нормальной ткани (кишка, желудок, долевой бронх и т.д.).
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2,84мм, высота в незакрытом состоянии 3,8мм, в закрытом состоянии 1,5мм.
Упаковка индивидуальная, стерильная.
Кассета предназначена для использования только с аппаратами GIA GIA6025S, GIA6038S и GIA6048S.</t>
  </si>
  <si>
    <t>Кассета (картридж) одноразовая прямая с ножом для аппарата сшивающего хирургического перезаряжаемого (степлера) для создания двух двойных линейных скрепочных швов и рассечения ткани между ними. Расположение скрепок в швах относительно друг друга - в шахматном порядке. Кассета адаптирована к системе сведения браншей аппарата. Система контроля толщины прошиваемой ткани не позволяет использовать кассету и аппарат на тканях, не соответствующих высоте скрепок.
Предустановленные скрепки с длиной скрепочного шва 60мм. Цветовая маркировка зеленая. Для использования на утолщенной ткани (главный бронх, привратник, поджелудочная железа и т.д.).
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2,84мм, высота в незакрытом состоянии 4,8мм, в закрытом состоянии 2,0мм.
Упаковка индивидуальная, стерильная.
Кассета предназначена для использования только с аппаратами GIA GIA6025S, GIA6038S и GIA6048S.</t>
  </si>
  <si>
    <t>Аппарат сшивающий хирургический перезаряжаемый (степлер) для создания линейного двойного скрепочного шва. Расположение скрепок в швах относительно друг друга - в шахматном порядке. Область применения: абдоминальная, грудная, педиатрическая и гинекологическая хирургия при резекции и рассечении тканей. Количество перезаряжаний 7.
Аппарат перезаряжается с использованием одноразовых Г-образных кассет (картриджей) без ножа с предустановленными скрепками с длиной скрепочного шва 60мм. Цветовая маркировка предустановленной кассеты зеленая.
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4мм, высота в незакрытом состоянии 4,8мм, в закрытом состоянии 2,0мм.
Обратная матрица встроена в аппарат и имеет низкий профиль для простоты установки за прошиваемую часть. Аппарат снабжен специальным удерживающим стержнем для фиксации его на тканях. Система контроля толщины прошиваемой ткани не позволяет использовать аппарат на тканях, не соответствующих высоте скрепок, что крайне важно при работе на уплотненных и измененных тканях.
Аппарат может быть открыт в любое время, как до так и после прошивания, что осуществляется простым нажатием на кнопку блокировки. Положение промежуточного закрытия аппарата и атравматичная фиксация тканей в закрытом состоянии позволяют в любой момент перед прошиванием переложить аппарат в область, более подходящую для наложения шва.
Аппарат снабжен системой блокировки, предотвращающей прошивание без замены использованной кассеты.
Особое прорезиненное покрытие ручек для предотвращения скольжения аппарата в руках врача. Прошивание осуществляется с характерным звуком и тактильной отдачей.
Упаковка индивидуальная, стерильная. Только для использования на одном пациенте.</t>
  </si>
  <si>
    <t>Кассета (картридж) одноразовая Г-образная без ножа для аппарата сшивающего хирургического перезаряжаемого (степлера) для создания линейного двойного скрепочного шва. Расположение скрепок в швах относительно друг друга - в шахматном порядке. Кассета адаптирована к системе сведения браншей аппарата. Система контроля толщины прошиваемой ткани не позволяет использовать кассету и аппарат на тканях, не соответствующих высоте скрепок.
Предустановленные скрепки с длиной скрепочного шва 60мм. Цветовая маркировка синяя. Для использования на нормальной ткани (кишка, желудок, долевой бронх и т.д.).
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4мм, высота в незакрытом состоянии 3,5мм, в закрытом состоянии 1,5мм.
Упаковка индивидуальная, стерильная.
Кассета предназначена для использования только с аппаратами GIA TA6035S и TA6048S.</t>
  </si>
  <si>
    <t>Кассета (картридж) одноразовая Г-образная без ножа для аппарата сшивающего хирургического перезаряжаемого (степлера) для создания линейного двойного скрепочного шва. Расположение скрепок в швах относительно друг друга - в шахматном порядке. Кассета адаптирована к системе сведения браншей аппарата. Система контроля толщины прошиваемой ткани не позволяет использовать кассету и аппарат на тканях, не соответствующих высоте скрепок.
Предустановленные скрепки с длиной скрепочного шва 60мм. Цветовая маркировка зеленая. Для использования на утолщенной ткани (главный бронх, привратник, поджелудочная железа и т.д.).
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4мм, высота в незакрытом состоянии 4,8мм, в закрытом состоянии 2,0мм.
Упаковка индивидуальная, стерильная.
Кассета предназначена для использования только с аппаратами GIA TA6035S и TA6048S.</t>
  </si>
  <si>
    <t>Механический сшивающе-режущий аппарат с анатомически изогнутой рабочей частью для прошивания тканей нормальной толщины путем наложения двух двойных рядов скобочного шва с одновременным рассечением ткани между парными рядами скобочного шва. 
Аппарат имеет упорную анатомически изогнутую браншу с пазом для ограничителя ткани, ограничитель ткани с ручным или автоматическим закрытием, три рукоятки: упорную рукоятку, рукоятку закрытия браншей и рукоятку прошивания, кнопку размыкания браншей. Размер и форма головной части позволяют размещать аппарат в узком пространстве малого таза.
Механизм строго параллельного сведения браншей, наличие промежуточного положения закрытия браншей для их точной репозиции на ткани, возможность использования аппарата при помощи одной руки. Раздельное смыкание рукояток, препятствующее случайному прошиванию. Блокирование аппарата при использованной кассете.
Аппарат заряжен сменной одноразовой кассетой. Кассета имеет канал для прохождения ограничителя, встроенный механизм блокировки аппарата при использованной кассете.
Кассета изогнутой формы, содержит 46 скобок, расположенных в два двойных ряда в шахматном порядке. Длина внутреннего скобочного шва 42 мм, длина внешнего скобочного шва – 48 мм. Длина ножки открытой скобки 3,5 мм, высота закрытой скобки 1,5 мм. Лезвие встроено в кассету. Длина разреза не более 40 мм в зависимости от толщины ткани.
Материал скобок – МРТ-совместимый титановый сплав с содержанием ванадия и алюминия для снижения пластичности и предотвращения обратного разгибания скобок. 
Аппарат может быть перезаряжен 5 раз взаимозаменяемыми кассетами для плотных тканей с высотой закрытой скобки 2 мм или кассетами для тканей нормальной толщины с высотой закрытой скобки 1,5 мм с общим количеством прошиваний 6 раз.
Предназначен для использования у одного пациента. Не подлежит повторной стерилизации.
Поставляется заряженным, стерильным.</t>
  </si>
  <si>
    <t>Кассеты сменные одноразовые для тканей нормальной толщины к изогнутому сшивающе-режущему аппарату для наложения двух двойных рядов скобок в шахматном порядке с одновременным рассечением ткани между парными рядами скобочного шва. Кассета изогнутой формы, содержит 46 скобок, расположенных в два двойных ряда в шахматном порядке. Длина внутреннего скобочного шва 42 мм, длина внешнего скобочного шва 48 мм. Лезвие встроено в кассету. Длина разреза не более 40 мм в зависимости от толщины ткани. Длина ножки открытой скобки 3,5 мм, высота закрытой скобки 1,5 мм. Материал скобок – МРТ-совместимый титановый сплав с содержанием ванадия и алюминия для снижения пластичности и предотвращения обратного разгибания скобок. 
Наличие в кассете канала для прохождения ограничителя ткани, встроенного механизма блокировки аппарата для предотвращения его работы при использованной кассете.
Поставляются стерильными.</t>
  </si>
  <si>
    <t xml:space="preserve">Кассеты сменные одноразовые для утолщенных тканей к изогнутому сшивающе-режущему аппарату для наложения двух двойных рядов скобок в шахматном порядке с одновременным рассечением ткани между парными рядами скобочного шва. Кассета изогнутой формы, содержит 46 скобок, расположенных в два двойных ряда в шахматном порядке. Длина внутреннего скобочного шва 42 мм, длина внешнего скобочного шва 48 мм. Лезвие встроено в кассету. Длина разреза не более 40 мм в зависимости от толщины ткани. Длина ножки открытой скобки 4,5 мм, высота закрытой скобки 2 мм. Материал скобок – МРТ-совместимый титановый сплав с содержанием ванадия и алюминия для снижения пластичности и предотвращения обратного разгибания скобок. 
Наличие в кассете канала для прохождения ограничителя ткани, встроенного механизма блокировки аппарата для предотвращения его работы при использованной кассете.
Поставляются стерильными.
</t>
  </si>
  <si>
    <t>Линейный сшивающий аппарат 55 мм с функцией регулирования высоты закрытия скобок для работы с нормальными, утолщенными и толстыми тканями. Аппарат состоит из опорной и кассетной половин, замыкающихся при помощи запирающего рычага. Наличие механизма регулирования высоты закрытия скобок с 3 вариантами высоты закрытия – для тканей нормальной толщины, утолщенных и толстых тканей. Наличие маркировки, соответствующей каждому варианту высоты закрытия скобок. На одной из браншей имеется метрическая шкала, с шагом деления 5 мм, а также индикаторы дистального края разреза и проксимального края корректного размещения тканей. На опорной бранше имеются лунки для формирования закрытых скобок, конкордантные скобкам в сменной кассете по количеству и расположению. Форма каждой лунки должна обеспечивать трехмерную форму закрытия скобок для формирования равномерной компрессии тканей между ножками закрытых скобок. На дистальном конце опорной бранши расположен выступ для формирования зазора между браншами, соответствующего необходимой высоте закрытия скобок, а также препятствующий выскальзыванию тканей из браншей при прошивании. На кассетной бранше имеются пазы для корректной установки кассеты. Обе половины аппарата имеют опорные плечики для надежного удерживания аппарата при прошивании. Наличие рычага для выравнивания и замыкания половин аппарата. Рычаг прошивания перекидной, для обеспечения возможности прошивания аппаратом с обеих сторон. На проксимальных половинах аппарата имеются индикаторы места установки рычага прошивания в деактивированном положении. Обе половины аппарата и рычаг прошивания имеют противоскользящее покрытие. Наличие фиксирующегося промежуточного положения закрытия браншей для их точной репозиции на ткани, равномерной ее компрессии и предотвращения ее сборивания. Дистальный край прошиванию превышает линию разреза не менее, чем на 1,5 скобки в зависимости от толщины ткани. Аппарат может быть перезаряжен 12 раз универсальными кассетами для аппаратов 55 мм. Предназначен для использования у одного пациента. Не подлежит повторной стерилизации. Поставляется незаряженным, стерильным.</t>
  </si>
  <si>
    <t>Линейный сшивающий аппарат 75 мм с функцией регулирования высоты закрытия скобок для работы с нормальными, утолщенными и толстыми тканями. Аппарат состоит из опорной и кассетной половин, замыкающихся при помощи запирающего рычага. Наличие механизма регулирования высоты закрытия скобок с 3 вариантами высоты закрытия – для тканей нормальной толщины, утолщенных и толстых тканей. Наличие маркировки, соответствующей каждому варианту высоты закрытия скобок. На одной из браншей имеется метрическая шкала, с шагом деления 5 мм, а также индикаторы дистального края разреза и проксимального края корректного размещения тканей. На опорной бранше имеются лунки для формирования закрытых скобок, конкордантные скобкам в сменной кассете по количеству и расположению. Форма каждой лунки должна обеспечивать трехмерную форму закрытия скобок для формирования равномерной компрессии тканей между ножками закрытых скобок. На дистальном конце опорной бранши расположен выступ для формирования зазора между браншами, соответствующего необходимой высоте закрытия скобок, а также препятствующий выскальзыванию тканей из браншей при прошивании. На кассетной бранше имеются пазы для корректной установки кассеты. Обе половины аппарата имеют опорные плечики для надежного удерживания аппарата при прошивании. Наличие рычага для выравнивания и замыкания половин аппарата. Рычаг прошивания перекидной, для обеспечения возможности прошивания аппаратом с обеих сторон. На проксимальных половинах аппарата имеются индикаторы места установки рычага прошивания в деактивированном положении. Обе половины аппарата и рычаг прошивания имеют противоскользящее покрытие. Наличие фиксирующегося промежуточного положения закрытия браншей для их точной репозиции на ткани, равномерной ее компрессии и предотвращения ее сборивания. Дистальный край прошиванию превышает линию разреза не менее, чем на 1,5 скобки в зависимости от толщины ткани. 
Аппарат может быть перезаряжен 12 раз универсальными кассетами для аппаратов 75 мм.
Предназначен для использования у одного пациента. Не подлежит повторной стерилизации. Поставляется незаряженным, стерильным.</t>
  </si>
  <si>
    <t>Универсальная сменная кассета со скобами к аппаратам NTLC55
Кассета сменная одноразовая к линейному сшивающему аппарату 55 мм с регулируемой высотой закрытия скобок.
Кассета содержит 88 скобок, расположенных в два тройных ряда в шахматном порядке, и имеет съемную предохранительную пластину. Длина ножки открытой скобки 4,3 мм, высота закрытой скобки регулируемая, 1,5 мм, 1,8 мм и 2,0 мм. Материал скобок – МРТ-совместимый титановый сплав с содержанием ванадия и алюминия для снижения пластичности и предотвращения обратного разгибания скобок. Кассета обеспечивает формирование скобочного шва длиной 61 мм, длина линии разреза – 58 мм. Линия механического шва превышает линию разреза не менее чем на 1,5 скобки в зависимости от толщины ткани.
Наличие в кассете канала для лезвия между тройными рядами скобок. Лезвие выполнено из медицинской стали 400-й серии и встроено в кассету. Для предотвращения повреждения лезвия при транспортировке и травмирования медицинского персонала при установке кассеты над лезвием расположен защитный отсек.
В кассете имеется встроенный механизм блокировки прошивания и рассечения тканей при использованной кассете. 
Предназначена для одноразового использования. Не подлежит повторной стерилизации.
Поставляется заряженной, стерильной, со съемной предохранительной пластиной на рабочей поверхности кассеты.</t>
  </si>
  <si>
    <t>Универсальная сменная кассета со скобами к аппаратам NTLC75
Кассета сменная одноразовая к линейному сшивающему аппарату 75 мм с регулируемой высотой закрытия скобок. 
Кассета содержит 118 скобок, расположенных в два тройных ряда в шахматном порядке, и имеет съемную предохранительную пластину. Длина ножки открытой скобки 4,3 мм, высота закрытой скобки регулируемая, 1,5 мм, 1,8 мм и 2,0 мм. Материал скобок – МРТ-совместимый титановый сплав с содержанием ванадия и алюминия для снижения пластичности и предотвращения обратного разгибания скобок. Кассета обеспечивает формирование скобочного шва длиной 81 мм, длина линии разреза –78 мм. Линия механического шва превышает линию разреза не менее чем на 1,5 скобки в зависимости от толщины ткани. 
Наличие в кассете канала для лезвия между тройными рядами скобок. Лезвие выполнено из медицинской стали 400-й серии и встроено в кассету. Для предотвращения повреждения лезвия при транспортировке и травмирования медицинского персонала при установке кассеты, над лезвием расположен защитный отсек. 
В кассете имеется встроенный механизм блокировки прошивания и рассечения тканей при использованной кассете. 
Предназначена для одноразового использования. Не подлежит повторной стерилизации. Поставляется заряженной, стерильной, со съемной предохранительной пластиной на рабочей поверхности кассеты.</t>
  </si>
  <si>
    <t xml:space="preserve">Кассеты изгибаемые для Endo GIA Universal и Ultra Universal 60 мм, изгибаемый средне / утолщенный картридж </t>
  </si>
  <si>
    <t xml:space="preserve">Плетенный синтетический рассасывающиеся покрытый шовный материал  0                  </t>
  </si>
  <si>
    <t xml:space="preserve">Плетенный синтетический рассасывающиеся покрытый шовный материал   3-0          </t>
  </si>
  <si>
    <t xml:space="preserve">Плетенный синтетический рассасывающиеся покрытый шовный материал 4-0         </t>
  </si>
  <si>
    <t>Кассеты к инструментам сшивающим линейным ТА длина шва 60мм высота скрепок - 4,8мм (зеленая)</t>
  </si>
  <si>
    <t>Аппараты хирургические сшивающие линейные длина шва 60 мм высота скрепок в предзаряженной кассете - 3,8мм (зеленая)</t>
  </si>
  <si>
    <t>Аппараты хирургические сшивающие линейные длина шва 60мм высота скрепок в предзаряженной кассете - 4,8мм (зеленая)</t>
  </si>
  <si>
    <t xml:space="preserve">Инструменты сшивающие линейные </t>
  </si>
  <si>
    <t>Шовный материал рассасывающий мононить</t>
  </si>
  <si>
    <t>штука</t>
  </si>
  <si>
    <t>Кассеты для апаратов хирургических сшивающих линейныхдлина шва 60мм высота скрепок - 3,8мм (синяя)</t>
  </si>
  <si>
    <t>Умурзаков Х.Т.</t>
  </si>
  <si>
    <t>И.о. заведующего отделением онкоурологии</t>
  </si>
  <si>
    <t xml:space="preserve">Шовный материал нерас. Полипропилен. Монофиламентный нерассасывающийся шовный материал из полипропилена. Размер M1,5 (4-0)  </t>
  </si>
  <si>
    <t xml:space="preserve">Шовный материал нерас. Полипропилен  Монофиламентный нерассасывающийся шовный материал из полипропилена. Размер M1 (5-0) </t>
  </si>
  <si>
    <t xml:space="preserve">Шовный материал нерас. Полипропилен. Монофиламентный нерассасывающийся шовный материал из полипропилена. Размер M2 (3-0)  </t>
  </si>
  <si>
    <t xml:space="preserve">Нить стерильная хирургическая, синтетическая, рассасывающаяся, плетеная, изготовленная из сополимера на основе полиглактина 910 (гликолид 90%, лактид 10%), с покрытием, облегчающим проведение нити через ткани (из сополимера гликолида, лактида и стеарата кальция). Используемые материалы не должны иметь антигенной активности и должны быть апирогенны.  Исходное среднее значение прочности в узле должно быть не менее чем на 40% выше показателей прочности, установленных стандартами для максимальной прочности при завязывании узлов и возможности использования более тонких шовных материалов. Со сроками эффективной поддержки раны в течении не менее 3 недель (остаточная прочность на 14 день составляет около 80%, на 21 день более 30%) и со сроком полного рассасывания в течении не более 70 дней. Размер M 3,5 (0), длина нити  90-95 см,    окрашенный в фиолетовый цвет, в пакете 1 нить. Игла 37 мм, 1/2 круга,  колющая усиленная,   Игла соединяется с нитью в просверленное отверстие для повышения прочности места соединения.     Игла из стали c пределом текучести 0,2% не менее 1680 Н/мм2  для повышения устойчивости к разгибанию, и пределом прочности не менее 1720 Н/мм2 для увеличения прочности.   Шовный материал запакован в дважды стерильную упаковку для надежного хранения: пакет из синтетической бумаги и пленки с легко разделяющимися лепестками и внутреннего пакета из фольги. Шовный материал свернут на бумажном носителе внутри пакета из фольги. Шовный материал должен быть уложен так, чтобы при отрыве края пакета из фольги игла была видна сразу и доступна для захвата иглодержателем. Вторичная упаковка из картона с открывающимся в бок лотком для легкого извлечения шовных материалов на стелажах. В коробке 36 стерильных пакетов. Упаковка шовного материала допускает максимально возможную заявленную температуру хранения. </t>
  </si>
  <si>
    <t xml:space="preserve">Нить стерильная хирургическая, синтетическая, рассасывающаяся, плетеная, изготовленная из сополимера на основе полиглактина 910 (гликолид 90%, лактид 10%), с покрытием, облегчающим проведение нити через ткани (из сополимера гликолида, лактида и стеарата кальция). Используемые материалы не должны иметь антигенной активности и должны быть апирогенны.  Исходное среднее значение прочности в узле должно быть не менее чем на 40% выше показателей прочности, установленных стандартами для максимальной прочности при завязывании узлов и возможности использования более тонких шовных материалов. Со сроками эффективной поддержки раны в течении не менее 3 недель (остаточная прочность на 14 день составляет около 80%, на 21 день более 30%) и со сроком полного рассасывания в течении не более 70 дней. Размер M 2 ( 3-0), длина нити  75-80 см,    неокрашенный, в пакете 1 нить. Игла 26 мм, 1/2 круга,  колющая тонкая органная,   Игла соединяется с нитью в просверленное отверстие для повышения прочности места соединения.     Игла из стали c пределом текучести 0,2% не менее 1680 Н/мм2  для повышения устойчивости к разгибанию, и пределом прочности не менее 1720 Н/мм2 для увеличения прочности.   Шовный материал запакован в дважды стерильную упаковку для надежного хранения: пакет из синтетической бумаги и пленки с легко разделяющимися лепестками и внутреннего пакета из фольги. Шовный материал свернут на бумажном носителе внутри пакета из фольги. Шовный материал должен быть уложен так, чтобы при отрыве края пакета из фольги игла была видна сразу и доступна для захвата иглодержателем. Вторичная упаковка из картона с открывающимся в бок лотком для легкого извлечения шовных материалов на стелажах. В коробке 36 стерильных пакетов. Упаковка шовного материала допускает максимально возможную заявленную температуру хранения. </t>
  </si>
  <si>
    <t>Нить стерильная хирургическая, синтетическая, рассасывающаяся, плетеная, изготовленная из сополимера на основе полиглактина 910 (гликолид 90%, лактид 10%), с покрытием, облегчающим проведение нити через ткани (из сополимера гликолида, лактида и стеарата кальция). Используемые материалы не должны иметь антигенной активности и должны быть апирогенны.  Исходное среднее значение прочности в узле должно быть не менее чем на 40% выше показателей прочности, установленных стандартами для максимальной прочности при завязывании узлов и возможности использования более тонких шовных материалов. Со сроками эффективной поддержки раны в течении не менее 3 недель (остаточная прочность на 14 день составляет около 80%, на 21 день более 30%) и со сроком полного рассасывания в течении не более 70 дней. Размер M 5 (2), длина нити 75-80 см, окрашенный в фиолетовый цвет, в пакете 1 нить. Игла 48 мм, 1/2 круга, колющая усиленная, Игла соединяется с нитью в просверленное отверстие для повышения прочности места соединения. Шовный материал запакован в дважды стерильную упаковку для надежного хранения: пакет из синтетической бумаги и пленки с легко разделяющимися лепестками и внутреннего пакета из фольги. Шовный материал свернут на бумажном носителе внутри пакета из фольги. Шовный материал должен быть уложен так, чтобы при отрыве края пакета из фольги игла была видна сразу и доступна для захвата иглодержателем. Вторичная упаковка из картона с открывающимся в бок лотком для легкого извлечения шовных материалов на стелажах. В коробке 36 стерильных пакетов. Упаковка шовного материала допускает максимально возможную заявленную температуру хранения.</t>
  </si>
  <si>
    <r>
      <t>Нить стерильная хирургическая, синтетическая, рассасывающаяся, плетеная, изготовленная из сополимера на основе полиглактина 910 (гликолид 90%, лактид 10%), с покрытием, облегчающим проведение нити через ткани (из сополимера гликолида, лактида и стеарата кальция). Используемые материалы не должны иметь антигенной активности и должны быть апирогенны.  Исходное среднее значение прочности в узле должно быть не менее чем на 40% выше показателей прочности, установленных стандартами для максимальной прочности при завязывании узлов и возможности использования более тонких шовных материалов. Со сроками эффективной поддержки раны в течении не менее 3 недель (остаточная прочность на 14 день составляет около 80%, на 21 день более 30%) и со сроком полного рассасывания в течении не более 70 дней. Размер M1,5 (4-0), длина нити 45-46 см, окрашенный в фиолетовый цвет, в пакете 5 нитей. Игла 22 мм, 1/2 круга, колющая тонкая, с контролируемым отрывом. Игла соединяется с нитью в просверленное отверстие для повышения прочности места соединения.     Игла из стали c пределом текучести 0,2% не менее 1680 Н/мм2 для повышения устойчивости к разгибанию, и пределом прочности не менее 1720 Н/мм2 для увеличения прочности.   Шовный материал запакован в дважды стерильную упаковку для надежного хранения: пакет из синтетической бумаги и пленки с легко разделяющимися лепестками и внутреннего пакета из фольги. Шовный материал свернут на бумажном носителе внутри пакета из фольги. Шовный материал должен быть уложен так, чтобы при отрыве края пакета из фольги игла была видна сразу и доступна для захвата иглодержателем. Вторичная упаковка из картона с открывающимся в бок лотком для легкого извлечения шовных материалов на стелажах. В коробке 12 стерильных пакетов. Упаковка шовного материала допускает максимально возможную заявленную температуру хранения.</t>
    </r>
    <r>
      <rPr>
        <sz val="11"/>
        <color rgb="FFFF0000"/>
        <rFont val="Times New Roman"/>
        <family val="1"/>
        <charset val="204"/>
      </rPr>
      <t xml:space="preserve"> </t>
    </r>
  </si>
  <si>
    <t>Синтетический нерассасывающийся монофиламентный шовный материал из композиции изотактического кристаллического стереоизомера полипропилена (синтетического линейного полиолефина) и полиэтилена для повышения гладкости и прочности. Размер M2 (3-0) , длина нити  90-95 см,    окрашенный в синий цвет, в пакете 1 нить. Не менее двух игл 17 мм, 1/2 круга,  колющая и   17 мм, 1/2 круга,  колющая.  Обе иглы соединены с нитью в просверленное отверстие для повышения прочности места соединения. Материал игл - особопрочный хром-никель-титановый сплав с повышенным содержанием хрома  с повышенной устойчивостью к необратимой деформации (изгибу) не менее 4,6 Н/cм2  для прошивания плотных тканей.   Шовный  материал упакован в пакет "синтетическая бумага-пленка. Шовный материал свернут овалом на пластиковом носителе для уменьшения эффекта памяти формы с прямым доступом к иглам. Вторичная упаковка из картона с открывающимся в бок лотком для легкого извлечения шовных материалов на стелажах. В коробке 36 стерильных пакетов. Упаковка шовного материала допускает максимально возможную заявленную температуру хранения.</t>
  </si>
  <si>
    <t xml:space="preserve">Синтетический нерассасывающийся монофиламентный шовный материал из композиции изотактического кристаллического стереоизомера полипропилена (синтетического линейного полиолефина) и полиэтилена для повышения гладкости и прочности. Размер M1,5 (4-0) , длина нити  90-95 см,    окрашенный в синий цвет, в пакете 1 нить. Не менее двух игл 17 мм, 1/2 круга,  колющая и   17 мм, 1/2 круга,  колющая.  Обе иглы соединены с нитью в просверленное отверстие для повышения прочности места соединения. Материал игл - особопрочный хром-никель-титановый сплав с повышенным содержанием хрома  с повышенной устойчивостью к необратимой деформации (изгибу) не менее 4,6 Н/cм2  для прошивания плотных тканей.   Шовный  материал упакован в пакет "синтетическая бумага-пленка. Шовный материал свернут овалом на пластиковом носителе для уменьшения эффекта памяти формы с прямым доступом к иглам. Вторичная упаковка из картона с открывающимся в бок лотком для легкого извлечения шовных материалов на стелажах. В коробке 36 стерильных пакетов. Упаковка шовного материала допускает максимально возможную заявленную температуру хранения. </t>
  </si>
  <si>
    <r>
      <t>Синтетический нерассасывающийся монофиламентный шовный материал из композиции изотактического кристаллического стереоизомера полипропилена (синтетического линейного полиолефина) и полиэтилена для повышения гладкости и прочности. Размер M1 (5-0) , длина нити  90-95 см,    окрашенный в синий цвет, в пакете 1 нить. Не менее двух игл 17 мм, 1/2 круга,  колющая и   17 мм, 1/2 круга,  колющая.  Обе иглы соединены с нитью в просверленное отверстие для повышения прочности места соединения. Материал игл - особопрочный хром-никель-титановый сплав с повышенным содержанием хрома  с повышенной устойчивостью к необратимой деформации (изгибу) не менее 4,6 Н/cм2  для прошивания плотных тканей.   Шовный  материал упакован в пакет "синтетическая бумага-пленка. Шовный материал свернут овалом на пластиковом носителе для уменьшения эффекта памяти формы с прямым доступом к иглам. Вторичная упаковка из картона с открывающимся в бок лотком для легкого извлечения шовных материалов на стелажах. В коробке 36 стерильных пакетов. Упаковка шовного материала допускает максимально возможную заявленную температуру хранения.</t>
    </r>
    <r>
      <rPr>
        <sz val="12"/>
        <color rgb="FFFF0000"/>
        <rFont val="Times New Roman"/>
        <family val="1"/>
        <charset val="204"/>
      </rPr>
      <t xml:space="preserve">  </t>
    </r>
  </si>
  <si>
    <r>
      <t>Синтетическая рассасывающаяся мононить изготовленная из сополимера гликолида и эпсилон-капролактона</t>
    </r>
    <r>
      <rPr>
        <sz val="12"/>
        <rFont val="Times New Roman"/>
        <family val="1"/>
        <charset val="204"/>
      </rPr>
      <t xml:space="preserve"> (Полиглекапрона 25)</t>
    </r>
    <r>
      <rPr>
        <sz val="12"/>
        <color rgb="FF000000"/>
        <rFont val="Times New Roman"/>
        <family val="1"/>
        <charset val="204"/>
      </rPr>
      <t>, фиолетовая, со средним сроком рассасывания 90/120 дней и полной потерей прочности на разрыв после 28 дня, с иглой из модифицированного сплава стали 455 серии с продольными насечками для лучшей фиксации в иглодержателе и упаковкой состоящий из 2 частей: Внешняя: материал фольга, прямоугольной формы, имеющая с порт с обозначенными легко отслаивающимися листками. Внутренняя стерильная: материал картон с информацией о нити и игле с отверстием для доступа к игле и эластичной задней панелью 12 шт в упаковке маркированной матричным кодом. Длина нити не менее 70 см, диаметр нити  USP 3-0 игла колющая , окружностью 5/8, и 26 мм длиной.</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</si>
</sst>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_-* #,##0.00_р_._-;\-* #,##0.00_р_._-;_-* &quot;-&quot;??_р_._-;_-@_-"/>
    <numFmt numFmtId="165" formatCode="#,##0.00&quot; &quot;[$руб.-419];[Red]&quot;-&quot;#,##0.00&quot; &quot;[$руб.-419]"/>
  </numFmts>
  <fonts count="15" x14ac:knownFonts="1">
    <font>
      <sz val="11"/>
      <color theme="1"/>
      <name val="Calibri"/>
      <family val="2"/>
      <scheme val="minor"/>
    </font>
    <font>
      <sz val="11"/>
      <color theme="1"/>
      <name val="Calibri"/>
      <family val="2"/>
      <charset val="204"/>
      <scheme val="minor"/>
    </font>
    <font>
      <sz val="11"/>
      <color theme="1"/>
      <name val="Calibri"/>
      <family val="2"/>
      <scheme val="minor"/>
    </font>
    <font>
      <u/>
      <sz val="11"/>
      <color theme="10"/>
      <name val="Calibri"/>
      <family val="2"/>
      <scheme val="minor"/>
    </font>
    <font>
      <sz val="10"/>
      <name val="Arial Cyr"/>
      <charset val="204"/>
    </font>
    <font>
      <sz val="10"/>
      <name val="Arial"/>
      <family val="2"/>
      <charset val="204"/>
    </font>
    <font>
      <sz val="12"/>
      <color theme="1"/>
      <name val="Times New Roman"/>
      <family val="1"/>
      <charset val="204"/>
    </font>
    <font>
      <b/>
      <sz val="12"/>
      <name val="Times New Roman"/>
      <family val="1"/>
      <charset val="204"/>
    </font>
    <font>
      <sz val="12"/>
      <name val="Times New Roman"/>
      <family val="1"/>
      <charset val="204"/>
    </font>
    <font>
      <b/>
      <sz val="12"/>
      <color theme="1"/>
      <name val="Times New Roman"/>
      <family val="1"/>
      <charset val="204"/>
    </font>
    <font>
      <sz val="11"/>
      <color theme="1"/>
      <name val="Times New Roman"/>
      <family val="1"/>
      <charset val="204"/>
    </font>
    <font>
      <sz val="11"/>
      <color rgb="FFFF0000"/>
      <name val="Times New Roman"/>
      <family val="1"/>
      <charset val="204"/>
    </font>
    <font>
      <sz val="11"/>
      <name val="Times New Roman"/>
      <family val="1"/>
      <charset val="204"/>
    </font>
    <font>
      <sz val="12"/>
      <color rgb="FF00000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s>
  <cellStyleXfs count="21">
    <xf numFmtId="0" fontId="0" fillId="0" borderId="0"/>
    <xf numFmtId="43" fontId="2" fillId="0" borderId="0" applyFont="0" applyFill="0" applyBorder="0" applyAlignment="0" applyProtection="0"/>
    <xf numFmtId="0" fontId="2" fillId="0" borderId="0"/>
    <xf numFmtId="0" fontId="1" fillId="0" borderId="0"/>
    <xf numFmtId="0" fontId="3" fillId="0" borderId="0" applyNumberFormat="0" applyFill="0" applyBorder="0" applyAlignment="0" applyProtection="0"/>
    <xf numFmtId="0" fontId="4" fillId="0" borderId="0"/>
    <xf numFmtId="0" fontId="2" fillId="0" borderId="0"/>
    <xf numFmtId="0" fontId="4" fillId="0" borderId="0"/>
    <xf numFmtId="0" fontId="2"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80">
    <xf numFmtId="0" fontId="0" fillId="0" borderId="0" xfId="0"/>
    <xf numFmtId="0" fontId="6" fillId="0" borderId="0" xfId="0" applyFont="1"/>
    <xf numFmtId="0" fontId="7" fillId="0" borderId="0" xfId="0" applyFont="1" applyFill="1" applyBorder="1" applyAlignment="1">
      <alignment vertical="center"/>
    </xf>
    <xf numFmtId="0" fontId="8" fillId="0" borderId="0" xfId="0" applyFont="1" applyFill="1"/>
    <xf numFmtId="0" fontId="8" fillId="0" borderId="0" xfId="0" applyFont="1" applyFill="1" applyAlignment="1">
      <alignment vertical="center"/>
    </xf>
    <xf numFmtId="0" fontId="7" fillId="0" borderId="0" xfId="0" applyFont="1" applyFill="1"/>
    <xf numFmtId="0" fontId="8" fillId="0" borderId="0" xfId="0" applyFont="1" applyFill="1" applyBorder="1" applyAlignment="1">
      <alignment horizontal="center" vertical="center"/>
    </xf>
    <xf numFmtId="0" fontId="8" fillId="0" borderId="0" xfId="0" applyFont="1" applyFill="1" applyBorder="1"/>
    <xf numFmtId="0" fontId="8" fillId="0" borderId="0" xfId="0" applyFont="1" applyFill="1" applyBorder="1" applyAlignment="1">
      <alignment horizontal="left"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center"/>
    </xf>
    <xf numFmtId="0" fontId="6" fillId="0" borderId="0" xfId="0" applyFont="1" applyAlignment="1">
      <alignment horizontal="left"/>
    </xf>
    <xf numFmtId="0" fontId="9" fillId="0" borderId="0" xfId="0" applyFont="1" applyAlignment="1">
      <alignment horizontal="justify"/>
    </xf>
    <xf numFmtId="0" fontId="9" fillId="0" borderId="0" xfId="0" applyFont="1" applyAlignment="1">
      <alignment horizontal="left"/>
    </xf>
    <xf numFmtId="0" fontId="6" fillId="0" borderId="0" xfId="0" applyFont="1" applyAlignment="1">
      <alignment horizontal="justify"/>
    </xf>
    <xf numFmtId="0" fontId="8" fillId="0" borderId="0" xfId="0" applyFont="1" applyFill="1" applyAlignment="1">
      <alignment horizontal="right"/>
    </xf>
    <xf numFmtId="0" fontId="8" fillId="0" borderId="0" xfId="0" applyFont="1" applyFill="1" applyBorder="1" applyAlignment="1">
      <alignment horizontal="right"/>
    </xf>
    <xf numFmtId="0" fontId="7" fillId="0" borderId="0" xfId="0" applyFont="1" applyFill="1" applyBorder="1"/>
    <xf numFmtId="0" fontId="6" fillId="0" borderId="0" xfId="0" applyFont="1" applyAlignment="1">
      <alignment horizontal="right"/>
    </xf>
    <xf numFmtId="0" fontId="7" fillId="0" borderId="1" xfId="0" applyFont="1" applyFill="1" applyBorder="1" applyAlignment="1">
      <alignment horizontal="center" vertical="center"/>
    </xf>
    <xf numFmtId="0" fontId="7" fillId="0" borderId="1" xfId="0" applyFont="1" applyFill="1" applyBorder="1" applyAlignment="1">
      <alignment horizontal="left"/>
    </xf>
    <xf numFmtId="4" fontId="7" fillId="0" borderId="1" xfId="1" applyNumberFormat="1" applyFont="1" applyFill="1" applyBorder="1" applyAlignment="1">
      <alignment horizontal="right"/>
    </xf>
    <xf numFmtId="4" fontId="7" fillId="0" borderId="1" xfId="1" applyNumberFormat="1" applyFont="1" applyFill="1" applyBorder="1" applyAlignment="1">
      <alignment horizontal="right" vertical="center"/>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7"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0" fillId="0" borderId="1" xfId="0" applyFont="1" applyFill="1" applyBorder="1" applyAlignment="1">
      <alignment vertical="top" wrapText="1"/>
    </xf>
    <xf numFmtId="0" fontId="12" fillId="0" borderId="1" xfId="0" applyFont="1" applyFill="1" applyBorder="1" applyAlignment="1">
      <alignment vertical="top" wrapText="1"/>
    </xf>
    <xf numFmtId="0" fontId="6" fillId="0" borderId="1" xfId="0" applyFont="1" applyBorder="1" applyAlignment="1">
      <alignment vertical="top" wrapText="1"/>
    </xf>
    <xf numFmtId="49" fontId="6" fillId="0" borderId="1" xfId="0" applyNumberFormat="1" applyFont="1" applyFill="1" applyBorder="1" applyAlignment="1">
      <alignment horizontal="left" vertical="top" wrapText="1"/>
    </xf>
    <xf numFmtId="0" fontId="10" fillId="2" borderId="1" xfId="0" applyFont="1" applyFill="1" applyBorder="1" applyAlignment="1">
      <alignment horizontal="center" vertical="center"/>
    </xf>
    <xf numFmtId="0" fontId="10" fillId="0" borderId="1" xfId="0" applyFont="1" applyFill="1" applyBorder="1" applyAlignment="1">
      <alignment horizontal="center" vertical="center"/>
    </xf>
    <xf numFmtId="3" fontId="12" fillId="0" borderId="1" xfId="1" applyNumberFormat="1" applyFont="1" applyFill="1" applyBorder="1" applyAlignment="1">
      <alignment horizontal="center" vertical="center"/>
    </xf>
    <xf numFmtId="43" fontId="8" fillId="0" borderId="1" xfId="0" applyNumberFormat="1" applyFont="1" applyFill="1" applyBorder="1" applyAlignment="1">
      <alignment horizontal="right" vertical="center" wrapText="1"/>
    </xf>
    <xf numFmtId="43" fontId="12" fillId="0" borderId="1" xfId="1" applyFont="1" applyFill="1" applyBorder="1" applyAlignment="1">
      <alignment horizontal="right" vertical="center" wrapText="1"/>
    </xf>
    <xf numFmtId="43" fontId="10" fillId="0" borderId="1" xfId="1" applyFont="1" applyFill="1" applyBorder="1" applyAlignment="1">
      <alignment horizontal="right" vertical="center" wrapText="1"/>
    </xf>
    <xf numFmtId="0" fontId="7" fillId="0" borderId="4" xfId="0" applyFont="1" applyFill="1" applyBorder="1" applyAlignment="1">
      <alignment horizontal="center" vertical="center" wrapText="1"/>
    </xf>
    <xf numFmtId="0" fontId="13" fillId="0" borderId="1" xfId="0" applyFont="1" applyBorder="1" applyAlignment="1">
      <alignment vertical="center"/>
    </xf>
    <xf numFmtId="0" fontId="8" fillId="0" borderId="1" xfId="0" applyFont="1" applyFill="1" applyBorder="1" applyAlignment="1">
      <alignment horizontal="left" vertical="top" wrapText="1"/>
    </xf>
    <xf numFmtId="0" fontId="13" fillId="0" borderId="1" xfId="0" applyFont="1" applyBorder="1" applyAlignment="1">
      <alignment vertical="top" wrapText="1"/>
    </xf>
    <xf numFmtId="0" fontId="8" fillId="0" borderId="1" xfId="0" applyFont="1" applyFill="1" applyBorder="1" applyAlignment="1">
      <alignment horizontal="left" vertical="center" wrapText="1"/>
    </xf>
    <xf numFmtId="0" fontId="8" fillId="0" borderId="1" xfId="0" applyFont="1" applyFill="1" applyBorder="1" applyAlignment="1">
      <alignment vertical="top" wrapText="1"/>
    </xf>
    <xf numFmtId="0" fontId="6" fillId="2" borderId="1" xfId="0" applyFont="1" applyFill="1" applyBorder="1" applyAlignment="1">
      <alignment horizontal="center" vertical="center"/>
    </xf>
    <xf numFmtId="3" fontId="8" fillId="0" borderId="1" xfId="1" applyNumberFormat="1" applyFont="1" applyFill="1" applyBorder="1" applyAlignment="1">
      <alignment horizontal="center" vertical="center"/>
    </xf>
    <xf numFmtId="43" fontId="8" fillId="0" borderId="1" xfId="1" applyFont="1" applyFill="1" applyBorder="1" applyAlignment="1">
      <alignment horizontal="right" vertical="center" wrapText="1"/>
    </xf>
    <xf numFmtId="43" fontId="10" fillId="0" borderId="2" xfId="1" applyFont="1" applyFill="1" applyBorder="1" applyAlignment="1">
      <alignment horizontal="right" vertical="center" wrapText="1"/>
    </xf>
    <xf numFmtId="43" fontId="10" fillId="0" borderId="3" xfId="1" applyFont="1" applyFill="1" applyBorder="1" applyAlignment="1">
      <alignment horizontal="right" vertical="center" wrapText="1"/>
    </xf>
    <xf numFmtId="43" fontId="8" fillId="0" borderId="2" xfId="0" applyNumberFormat="1" applyFont="1" applyFill="1" applyBorder="1" applyAlignment="1">
      <alignment horizontal="right" vertical="center" wrapText="1"/>
    </xf>
    <xf numFmtId="43" fontId="8" fillId="0" borderId="3" xfId="0" applyNumberFormat="1" applyFont="1" applyFill="1" applyBorder="1" applyAlignment="1">
      <alignment horizontal="right"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2" xfId="0" applyFont="1" applyFill="1" applyBorder="1" applyAlignment="1">
      <alignment horizontal="left" vertical="top" wrapText="1"/>
    </xf>
    <xf numFmtId="0" fontId="10" fillId="0" borderId="3" xfId="0" applyFont="1" applyFill="1" applyBorder="1" applyAlignment="1">
      <alignment horizontal="left" vertical="top" wrapText="1"/>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43" fontId="10" fillId="0" borderId="2" xfId="1" applyFont="1" applyFill="1" applyBorder="1" applyAlignment="1">
      <alignment horizontal="center" vertical="center" wrapText="1"/>
    </xf>
    <xf numFmtId="43" fontId="10" fillId="0" borderId="3" xfId="1" applyFont="1" applyFill="1" applyBorder="1" applyAlignment="1">
      <alignment horizontal="center" vertical="center" wrapText="1"/>
    </xf>
    <xf numFmtId="43" fontId="8" fillId="0" borderId="2" xfId="0" applyNumberFormat="1" applyFont="1" applyFill="1" applyBorder="1" applyAlignment="1">
      <alignment horizontal="center" vertical="center" wrapText="1"/>
    </xf>
    <xf numFmtId="43" fontId="8" fillId="0" borderId="3" xfId="0" applyNumberFormat="1" applyFont="1" applyFill="1" applyBorder="1" applyAlignment="1">
      <alignment horizontal="center" vertical="center"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49" fontId="6" fillId="0" borderId="2" xfId="0" applyNumberFormat="1" applyFont="1" applyFill="1" applyBorder="1" applyAlignment="1">
      <alignment horizontal="left" vertical="top" wrapText="1"/>
    </xf>
    <xf numFmtId="49" fontId="6" fillId="0" borderId="3" xfId="0" applyNumberFormat="1" applyFont="1" applyFill="1" applyBorder="1" applyAlignment="1">
      <alignment horizontal="left" vertical="top" wrapText="1"/>
    </xf>
    <xf numFmtId="0" fontId="6" fillId="0" borderId="2" xfId="0" applyFont="1" applyBorder="1" applyAlignment="1">
      <alignment vertical="top" wrapText="1"/>
    </xf>
    <xf numFmtId="0" fontId="6" fillId="0" borderId="3" xfId="0" applyFont="1" applyBorder="1" applyAlignment="1">
      <alignment vertical="top" wrapText="1"/>
    </xf>
    <xf numFmtId="43" fontId="10" fillId="2" borderId="2" xfId="1" applyFont="1" applyFill="1" applyBorder="1" applyAlignment="1">
      <alignment horizontal="right" vertical="center" wrapText="1"/>
    </xf>
    <xf numFmtId="43" fontId="10" fillId="2" borderId="3" xfId="1" applyFont="1" applyFill="1" applyBorder="1" applyAlignment="1">
      <alignment horizontal="right" vertic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3" fontId="8" fillId="0" borderId="2" xfId="1" applyFont="1" applyFill="1" applyBorder="1" applyAlignment="1">
      <alignment horizontal="right" vertical="center" wrapText="1"/>
    </xf>
    <xf numFmtId="43" fontId="8" fillId="0" borderId="3" xfId="1" applyFont="1" applyFill="1" applyBorder="1" applyAlignment="1">
      <alignment horizontal="right" vertical="center" wrapText="1"/>
    </xf>
    <xf numFmtId="0" fontId="8" fillId="0" borderId="3" xfId="0" applyFont="1" applyFill="1" applyBorder="1" applyAlignment="1">
      <alignment horizontal="right" vertical="center" wrapText="1"/>
    </xf>
  </cellXfs>
  <cellStyles count="21">
    <cellStyle name="Гиперссылка 2" xfId="4"/>
    <cellStyle name="Обычный" xfId="0" builtinId="0"/>
    <cellStyle name="Обычный 10 25" xfId="5"/>
    <cellStyle name="Обычный 2" xfId="6"/>
    <cellStyle name="Обычный 2 2" xfId="2"/>
    <cellStyle name="Обычный 2 2 2" xfId="7"/>
    <cellStyle name="Обычный 2 3" xfId="8"/>
    <cellStyle name="Обычный 2 4" xfId="9"/>
    <cellStyle name="Обычный 3" xfId="3"/>
    <cellStyle name="Обычный 3 2" xfId="10"/>
    <cellStyle name="Обычный 4" xfId="11"/>
    <cellStyle name="Обычный 6" xfId="12"/>
    <cellStyle name="Обычный 6 2" xfId="13"/>
    <cellStyle name="Обычный 7" xfId="14"/>
    <cellStyle name="Обычный 8 6" xfId="15"/>
    <cellStyle name="Финансовый" xfId="1" builtinId="3"/>
    <cellStyle name="Финансовый 2" xfId="16"/>
    <cellStyle name="Финансовый 3" xfId="17"/>
    <cellStyle name="Финансовый 4" xfId="18"/>
    <cellStyle name="Финансовый 5" xfId="19"/>
    <cellStyle name="Финансовый 6" xfId="2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72"/>
  <sheetViews>
    <sheetView tabSelected="1" view="pageBreakPreview" zoomScale="70" zoomScaleNormal="100" zoomScaleSheetLayoutView="70" workbookViewId="0">
      <selection activeCell="B43" sqref="B43"/>
    </sheetView>
  </sheetViews>
  <sheetFormatPr defaultColWidth="8.7109375" defaultRowHeight="26.25" customHeight="1" x14ac:dyDescent="0.25"/>
  <cols>
    <col min="1" max="1" width="8.5703125" style="6" bestFit="1" customWidth="1"/>
    <col min="2" max="2" width="76.28515625" style="7" customWidth="1"/>
    <col min="3" max="3" width="75.5703125" style="8" customWidth="1"/>
    <col min="4" max="4" width="12.85546875" style="9" customWidth="1"/>
    <col min="5" max="5" width="14.7109375" style="10" customWidth="1"/>
    <col min="6" max="6" width="15.7109375" style="10" customWidth="1"/>
    <col min="7" max="7" width="21.85546875" style="16" customWidth="1"/>
    <col min="8" max="8" width="9" style="3" customWidth="1"/>
    <col min="9" max="9" width="11.28515625" style="3" customWidth="1"/>
    <col min="10" max="11" width="9" style="3" customWidth="1"/>
    <col min="12" max="12" width="11.42578125" style="3" customWidth="1"/>
    <col min="13" max="13" width="8.7109375" style="3" customWidth="1"/>
    <col min="14" max="14" width="10.85546875" style="3" customWidth="1"/>
    <col min="15" max="15" width="11.85546875" style="3" customWidth="1"/>
    <col min="16" max="16" width="7.28515625" style="3" hidden="1" customWidth="1"/>
    <col min="17" max="16384" width="8.7109375" style="3"/>
  </cols>
  <sheetData>
    <row r="1" spans="1:15" ht="26.25" customHeight="1" x14ac:dyDescent="0.25">
      <c r="A1" s="75" t="s">
        <v>18</v>
      </c>
      <c r="B1" s="75"/>
      <c r="C1" s="75"/>
      <c r="D1" s="75"/>
      <c r="E1" s="75"/>
      <c r="F1" s="75"/>
      <c r="G1" s="75"/>
      <c r="H1" s="2"/>
      <c r="I1" s="2"/>
      <c r="J1" s="2"/>
      <c r="K1" s="2"/>
      <c r="L1" s="2"/>
      <c r="M1" s="2"/>
      <c r="N1" s="2"/>
      <c r="O1" s="2"/>
    </row>
    <row r="2" spans="1:15" ht="26.25" customHeight="1" x14ac:dyDescent="0.25">
      <c r="A2" s="76" t="s">
        <v>13</v>
      </c>
      <c r="B2" s="76" t="s">
        <v>12</v>
      </c>
      <c r="C2" s="76" t="s">
        <v>14</v>
      </c>
      <c r="D2" s="76" t="s">
        <v>0</v>
      </c>
      <c r="E2" s="76" t="s">
        <v>1</v>
      </c>
      <c r="F2" s="76" t="s">
        <v>2</v>
      </c>
      <c r="G2" s="75" t="s">
        <v>3</v>
      </c>
    </row>
    <row r="3" spans="1:15" s="4" customFormat="1" ht="26.25" customHeight="1" x14ac:dyDescent="0.25">
      <c r="A3" s="76"/>
      <c r="B3" s="76"/>
      <c r="C3" s="76"/>
      <c r="D3" s="76"/>
      <c r="E3" s="76"/>
      <c r="F3" s="76"/>
      <c r="G3" s="75"/>
      <c r="H3" s="3"/>
    </row>
    <row r="4" spans="1:15" s="4" customFormat="1" ht="409.5" customHeight="1" x14ac:dyDescent="0.25">
      <c r="A4" s="51">
        <v>1</v>
      </c>
      <c r="B4" s="73" t="s">
        <v>20</v>
      </c>
      <c r="C4" s="65" t="s">
        <v>37</v>
      </c>
      <c r="D4" s="57" t="s">
        <v>68</v>
      </c>
      <c r="E4" s="57">
        <v>50</v>
      </c>
      <c r="F4" s="77">
        <v>196000</v>
      </c>
      <c r="G4" s="49">
        <f>E4*F4</f>
        <v>9800000</v>
      </c>
      <c r="H4" s="3"/>
    </row>
    <row r="5" spans="1:15" s="4" customFormat="1" ht="27" customHeight="1" x14ac:dyDescent="0.25">
      <c r="A5" s="52"/>
      <c r="B5" s="74"/>
      <c r="C5" s="66"/>
      <c r="D5" s="58"/>
      <c r="E5" s="58"/>
      <c r="F5" s="78"/>
      <c r="G5" s="79"/>
      <c r="H5" s="3"/>
    </row>
    <row r="6" spans="1:15" s="4" customFormat="1" ht="408.75" customHeight="1" x14ac:dyDescent="0.25">
      <c r="A6" s="51">
        <v>2</v>
      </c>
      <c r="B6" s="73" t="s">
        <v>21</v>
      </c>
      <c r="C6" s="65" t="s">
        <v>38</v>
      </c>
      <c r="D6" s="57" t="s">
        <v>68</v>
      </c>
      <c r="E6" s="57">
        <v>50</v>
      </c>
      <c r="F6" s="77">
        <v>210000</v>
      </c>
      <c r="G6" s="49">
        <f>E6*F6</f>
        <v>10500000</v>
      </c>
      <c r="H6" s="3"/>
    </row>
    <row r="7" spans="1:15" s="4" customFormat="1" ht="28.5" customHeight="1" x14ac:dyDescent="0.25">
      <c r="A7" s="52"/>
      <c r="B7" s="74"/>
      <c r="C7" s="66"/>
      <c r="D7" s="58"/>
      <c r="E7" s="58"/>
      <c r="F7" s="78"/>
      <c r="G7" s="79"/>
      <c r="H7" s="3"/>
    </row>
    <row r="8" spans="1:15" s="4" customFormat="1" ht="408.75" customHeight="1" x14ac:dyDescent="0.25">
      <c r="A8" s="51">
        <v>3</v>
      </c>
      <c r="B8" s="73" t="s">
        <v>22</v>
      </c>
      <c r="C8" s="65" t="s">
        <v>39</v>
      </c>
      <c r="D8" s="57" t="s">
        <v>68</v>
      </c>
      <c r="E8" s="57">
        <v>50</v>
      </c>
      <c r="F8" s="71">
        <v>196000</v>
      </c>
      <c r="G8" s="49">
        <f>E8*F8</f>
        <v>9800000</v>
      </c>
      <c r="H8" s="3"/>
    </row>
    <row r="9" spans="1:15" s="4" customFormat="1" ht="27" customHeight="1" x14ac:dyDescent="0.25">
      <c r="A9" s="52"/>
      <c r="B9" s="74"/>
      <c r="C9" s="66"/>
      <c r="D9" s="58"/>
      <c r="E9" s="58"/>
      <c r="F9" s="72"/>
      <c r="G9" s="50"/>
      <c r="H9" s="3"/>
    </row>
    <row r="10" spans="1:15" s="4" customFormat="1" ht="409.5" customHeight="1" x14ac:dyDescent="0.25">
      <c r="A10" s="51">
        <v>4</v>
      </c>
      <c r="B10" s="53" t="s">
        <v>59</v>
      </c>
      <c r="C10" s="65" t="s">
        <v>40</v>
      </c>
      <c r="D10" s="57" t="s">
        <v>68</v>
      </c>
      <c r="E10" s="59">
        <v>30</v>
      </c>
      <c r="F10" s="47">
        <v>210000</v>
      </c>
      <c r="G10" s="49">
        <f t="shared" ref="G10:G46" si="0">E10*F10</f>
        <v>6300000</v>
      </c>
      <c r="H10" s="3"/>
    </row>
    <row r="11" spans="1:15" s="4" customFormat="1" ht="26.25" customHeight="1" x14ac:dyDescent="0.25">
      <c r="A11" s="52"/>
      <c r="B11" s="54"/>
      <c r="C11" s="66"/>
      <c r="D11" s="58"/>
      <c r="E11" s="60"/>
      <c r="F11" s="48"/>
      <c r="G11" s="50"/>
      <c r="H11" s="3"/>
    </row>
    <row r="12" spans="1:15" s="4" customFormat="1" ht="294.75" customHeight="1" x14ac:dyDescent="0.25">
      <c r="A12" s="25">
        <v>5</v>
      </c>
      <c r="B12" s="26" t="s">
        <v>23</v>
      </c>
      <c r="C12" s="30" t="s">
        <v>41</v>
      </c>
      <c r="D12" s="32" t="s">
        <v>68</v>
      </c>
      <c r="E12" s="33">
        <v>30</v>
      </c>
      <c r="F12" s="37">
        <v>150000</v>
      </c>
      <c r="G12" s="35">
        <f t="shared" si="0"/>
        <v>4500000</v>
      </c>
      <c r="H12" s="3"/>
    </row>
    <row r="13" spans="1:15" s="4" customFormat="1" ht="408.75" customHeight="1" x14ac:dyDescent="0.25">
      <c r="A13" s="51">
        <v>6</v>
      </c>
      <c r="B13" s="53" t="s">
        <v>24</v>
      </c>
      <c r="C13" s="65" t="s">
        <v>42</v>
      </c>
      <c r="D13" s="57" t="s">
        <v>68</v>
      </c>
      <c r="E13" s="59">
        <v>5</v>
      </c>
      <c r="F13" s="47">
        <v>320000</v>
      </c>
      <c r="G13" s="49">
        <f t="shared" si="0"/>
        <v>1600000</v>
      </c>
      <c r="H13" s="3"/>
    </row>
    <row r="14" spans="1:15" s="4" customFormat="1" ht="75.75" customHeight="1" x14ac:dyDescent="0.25">
      <c r="A14" s="52"/>
      <c r="B14" s="54"/>
      <c r="C14" s="66"/>
      <c r="D14" s="58"/>
      <c r="E14" s="60"/>
      <c r="F14" s="48"/>
      <c r="G14" s="50"/>
      <c r="H14" s="3"/>
    </row>
    <row r="15" spans="1:15" s="4" customFormat="1" ht="409.5" customHeight="1" x14ac:dyDescent="0.25">
      <c r="A15" s="51">
        <v>7</v>
      </c>
      <c r="B15" s="53" t="s">
        <v>25</v>
      </c>
      <c r="C15" s="69" t="s">
        <v>43</v>
      </c>
      <c r="D15" s="57" t="s">
        <v>68</v>
      </c>
      <c r="E15" s="59">
        <v>10</v>
      </c>
      <c r="F15" s="47">
        <v>320000</v>
      </c>
      <c r="G15" s="49">
        <f t="shared" si="0"/>
        <v>3200000</v>
      </c>
      <c r="H15" s="3"/>
    </row>
    <row r="16" spans="1:15" s="4" customFormat="1" ht="76.5" customHeight="1" x14ac:dyDescent="0.25">
      <c r="A16" s="52"/>
      <c r="B16" s="54"/>
      <c r="C16" s="70"/>
      <c r="D16" s="58"/>
      <c r="E16" s="60"/>
      <c r="F16" s="48"/>
      <c r="G16" s="50"/>
      <c r="H16" s="3"/>
    </row>
    <row r="17" spans="1:8" s="4" customFormat="1" ht="408.75" customHeight="1" x14ac:dyDescent="0.25">
      <c r="A17" s="51">
        <v>8</v>
      </c>
      <c r="B17" s="53" t="s">
        <v>26</v>
      </c>
      <c r="C17" s="65" t="s">
        <v>44</v>
      </c>
      <c r="D17" s="57" t="s">
        <v>68</v>
      </c>
      <c r="E17" s="59">
        <v>5</v>
      </c>
      <c r="F17" s="47">
        <v>370000</v>
      </c>
      <c r="G17" s="49">
        <f t="shared" si="0"/>
        <v>1850000</v>
      </c>
      <c r="H17" s="3"/>
    </row>
    <row r="18" spans="1:8" s="4" customFormat="1" ht="89.25" customHeight="1" x14ac:dyDescent="0.25">
      <c r="A18" s="52"/>
      <c r="B18" s="54"/>
      <c r="C18" s="66"/>
      <c r="D18" s="58"/>
      <c r="E18" s="60"/>
      <c r="F18" s="48"/>
      <c r="G18" s="50"/>
      <c r="H18" s="3"/>
    </row>
    <row r="19" spans="1:8" s="4" customFormat="1" ht="408.75" customHeight="1" x14ac:dyDescent="0.25">
      <c r="A19" s="51">
        <v>9</v>
      </c>
      <c r="B19" s="53" t="s">
        <v>64</v>
      </c>
      <c r="C19" s="67" t="s">
        <v>45</v>
      </c>
      <c r="D19" s="57" t="s">
        <v>68</v>
      </c>
      <c r="E19" s="59">
        <v>5</v>
      </c>
      <c r="F19" s="47">
        <v>145000</v>
      </c>
      <c r="G19" s="49">
        <f t="shared" si="0"/>
        <v>725000</v>
      </c>
      <c r="H19" s="3"/>
    </row>
    <row r="20" spans="1:8" s="4" customFormat="1" ht="154.5" customHeight="1" x14ac:dyDescent="0.25">
      <c r="A20" s="52"/>
      <c r="B20" s="54"/>
      <c r="C20" s="68"/>
      <c r="D20" s="58"/>
      <c r="E20" s="60"/>
      <c r="F20" s="48"/>
      <c r="G20" s="50"/>
      <c r="H20" s="3"/>
    </row>
    <row r="21" spans="1:8" s="4" customFormat="1" ht="408.75" customHeight="1" x14ac:dyDescent="0.25">
      <c r="A21" s="51">
        <v>10</v>
      </c>
      <c r="B21" s="53" t="s">
        <v>65</v>
      </c>
      <c r="C21" s="65" t="s">
        <v>46</v>
      </c>
      <c r="D21" s="57" t="s">
        <v>68</v>
      </c>
      <c r="E21" s="59">
        <v>5</v>
      </c>
      <c r="F21" s="47">
        <v>145000</v>
      </c>
      <c r="G21" s="49">
        <f t="shared" si="0"/>
        <v>725000</v>
      </c>
      <c r="H21" s="3"/>
    </row>
    <row r="22" spans="1:8" s="4" customFormat="1" ht="156.75" customHeight="1" x14ac:dyDescent="0.25">
      <c r="A22" s="52"/>
      <c r="B22" s="54"/>
      <c r="C22" s="66"/>
      <c r="D22" s="58"/>
      <c r="E22" s="60"/>
      <c r="F22" s="48"/>
      <c r="G22" s="50"/>
      <c r="H22" s="3"/>
    </row>
    <row r="23" spans="1:8" s="4" customFormat="1" ht="274.5" customHeight="1" x14ac:dyDescent="0.25">
      <c r="A23" s="25">
        <v>11</v>
      </c>
      <c r="B23" s="26" t="s">
        <v>69</v>
      </c>
      <c r="C23" s="30" t="s">
        <v>47</v>
      </c>
      <c r="D23" s="32" t="s">
        <v>68</v>
      </c>
      <c r="E23" s="33">
        <v>30</v>
      </c>
      <c r="F23" s="37">
        <v>42000</v>
      </c>
      <c r="G23" s="35">
        <f t="shared" si="0"/>
        <v>1260000</v>
      </c>
      <c r="H23" s="3"/>
    </row>
    <row r="24" spans="1:8" s="4" customFormat="1" ht="276" customHeight="1" x14ac:dyDescent="0.25">
      <c r="A24" s="25">
        <v>12</v>
      </c>
      <c r="B24" s="26" t="s">
        <v>27</v>
      </c>
      <c r="C24" s="30" t="s">
        <v>48</v>
      </c>
      <c r="D24" s="32" t="s">
        <v>68</v>
      </c>
      <c r="E24" s="33">
        <v>30</v>
      </c>
      <c r="F24" s="37">
        <v>42000</v>
      </c>
      <c r="G24" s="35">
        <f t="shared" si="0"/>
        <v>1260000</v>
      </c>
      <c r="H24" s="3"/>
    </row>
    <row r="25" spans="1:8" s="4" customFormat="1" ht="409.5" customHeight="1" x14ac:dyDescent="0.25">
      <c r="A25" s="51">
        <v>13</v>
      </c>
      <c r="B25" s="53" t="s">
        <v>66</v>
      </c>
      <c r="C25" s="65" t="s">
        <v>49</v>
      </c>
      <c r="D25" s="57" t="s">
        <v>68</v>
      </c>
      <c r="E25" s="59">
        <v>10</v>
      </c>
      <c r="F25" s="47">
        <v>150000</v>
      </c>
      <c r="G25" s="49">
        <f t="shared" si="0"/>
        <v>1500000</v>
      </c>
      <c r="H25" s="3"/>
    </row>
    <row r="26" spans="1:8" s="4" customFormat="1" ht="108.75" customHeight="1" x14ac:dyDescent="0.25">
      <c r="A26" s="52"/>
      <c r="B26" s="54"/>
      <c r="C26" s="66"/>
      <c r="D26" s="58"/>
      <c r="E26" s="60"/>
      <c r="F26" s="48"/>
      <c r="G26" s="50"/>
      <c r="H26" s="3"/>
    </row>
    <row r="27" spans="1:8" s="4" customFormat="1" ht="274.5" customHeight="1" x14ac:dyDescent="0.25">
      <c r="A27" s="25">
        <v>14</v>
      </c>
      <c r="B27" s="26" t="s">
        <v>28</v>
      </c>
      <c r="C27" s="31" t="s">
        <v>50</v>
      </c>
      <c r="D27" s="32" t="s">
        <v>68</v>
      </c>
      <c r="E27" s="33">
        <v>50</v>
      </c>
      <c r="F27" s="37">
        <v>43000</v>
      </c>
      <c r="G27" s="35">
        <f t="shared" si="0"/>
        <v>2150000</v>
      </c>
      <c r="H27" s="3"/>
    </row>
    <row r="28" spans="1:8" s="4" customFormat="1" ht="273.75" customHeight="1" x14ac:dyDescent="0.25">
      <c r="A28" s="25">
        <v>15</v>
      </c>
      <c r="B28" s="27" t="s">
        <v>63</v>
      </c>
      <c r="C28" s="31" t="s">
        <v>51</v>
      </c>
      <c r="D28" s="32" t="s">
        <v>68</v>
      </c>
      <c r="E28" s="33">
        <v>50</v>
      </c>
      <c r="F28" s="37">
        <v>43000</v>
      </c>
      <c r="G28" s="35">
        <f t="shared" si="0"/>
        <v>2150000</v>
      </c>
      <c r="H28" s="3"/>
    </row>
    <row r="29" spans="1:8" s="4" customFormat="1" ht="408.75" customHeight="1" x14ac:dyDescent="0.25">
      <c r="A29" s="51">
        <v>16</v>
      </c>
      <c r="B29" s="53" t="s">
        <v>29</v>
      </c>
      <c r="C29" s="55" t="s">
        <v>52</v>
      </c>
      <c r="D29" s="57" t="s">
        <v>68</v>
      </c>
      <c r="E29" s="59">
        <v>2</v>
      </c>
      <c r="F29" s="47">
        <v>325000</v>
      </c>
      <c r="G29" s="49">
        <f t="shared" si="0"/>
        <v>650000</v>
      </c>
      <c r="H29" s="3"/>
    </row>
    <row r="30" spans="1:8" s="4" customFormat="1" ht="73.5" customHeight="1" x14ac:dyDescent="0.25">
      <c r="A30" s="52"/>
      <c r="B30" s="54"/>
      <c r="C30" s="56"/>
      <c r="D30" s="58"/>
      <c r="E30" s="60"/>
      <c r="F30" s="48"/>
      <c r="G30" s="50"/>
      <c r="H30" s="3"/>
    </row>
    <row r="31" spans="1:8" s="4" customFormat="1" ht="212.25" customHeight="1" x14ac:dyDescent="0.25">
      <c r="A31" s="25">
        <v>17</v>
      </c>
      <c r="B31" s="26" t="s">
        <v>30</v>
      </c>
      <c r="C31" s="28" t="s">
        <v>53</v>
      </c>
      <c r="D31" s="32" t="s">
        <v>68</v>
      </c>
      <c r="E31" s="33">
        <v>30</v>
      </c>
      <c r="F31" s="37">
        <v>150000</v>
      </c>
      <c r="G31" s="35">
        <f t="shared" si="0"/>
        <v>4500000</v>
      </c>
      <c r="H31" s="3"/>
    </row>
    <row r="32" spans="1:8" s="4" customFormat="1" ht="210.75" customHeight="1" x14ac:dyDescent="0.25">
      <c r="A32" s="25">
        <v>18</v>
      </c>
      <c r="B32" s="26" t="s">
        <v>31</v>
      </c>
      <c r="C32" s="28" t="s">
        <v>54</v>
      </c>
      <c r="D32" s="32" t="s">
        <v>68</v>
      </c>
      <c r="E32" s="33">
        <v>30</v>
      </c>
      <c r="F32" s="37">
        <v>150000</v>
      </c>
      <c r="G32" s="35">
        <f t="shared" si="0"/>
        <v>4500000</v>
      </c>
      <c r="H32" s="3"/>
    </row>
    <row r="33" spans="1:8" s="4" customFormat="1" ht="409.5" customHeight="1" x14ac:dyDescent="0.25">
      <c r="A33" s="51">
        <v>19</v>
      </c>
      <c r="B33" s="53" t="s">
        <v>32</v>
      </c>
      <c r="C33" s="55" t="s">
        <v>55</v>
      </c>
      <c r="D33" s="57" t="s">
        <v>68</v>
      </c>
      <c r="E33" s="59">
        <v>5</v>
      </c>
      <c r="F33" s="61">
        <v>115000</v>
      </c>
      <c r="G33" s="63">
        <f t="shared" si="0"/>
        <v>575000</v>
      </c>
      <c r="H33" s="3"/>
    </row>
    <row r="34" spans="1:8" s="4" customFormat="1" ht="27.75" customHeight="1" x14ac:dyDescent="0.25">
      <c r="A34" s="52"/>
      <c r="B34" s="54"/>
      <c r="C34" s="56"/>
      <c r="D34" s="58"/>
      <c r="E34" s="60"/>
      <c r="F34" s="62"/>
      <c r="G34" s="64"/>
      <c r="H34" s="3"/>
    </row>
    <row r="35" spans="1:8" s="4" customFormat="1" ht="409.5" customHeight="1" x14ac:dyDescent="0.25">
      <c r="A35" s="51">
        <v>20</v>
      </c>
      <c r="B35" s="53" t="s">
        <v>33</v>
      </c>
      <c r="C35" s="55" t="s">
        <v>56</v>
      </c>
      <c r="D35" s="57" t="s">
        <v>68</v>
      </c>
      <c r="E35" s="59">
        <v>5</v>
      </c>
      <c r="F35" s="47">
        <v>115000</v>
      </c>
      <c r="G35" s="49">
        <f t="shared" si="0"/>
        <v>575000</v>
      </c>
      <c r="H35" s="3"/>
    </row>
    <row r="36" spans="1:8" s="4" customFormat="1" ht="42" customHeight="1" x14ac:dyDescent="0.25">
      <c r="A36" s="52"/>
      <c r="B36" s="54"/>
      <c r="C36" s="56"/>
      <c r="D36" s="58"/>
      <c r="E36" s="60"/>
      <c r="F36" s="48"/>
      <c r="G36" s="50"/>
      <c r="H36" s="3"/>
    </row>
    <row r="37" spans="1:8" s="4" customFormat="1" ht="330.75" customHeight="1" x14ac:dyDescent="0.25">
      <c r="A37" s="25">
        <v>21</v>
      </c>
      <c r="B37" s="26" t="s">
        <v>34</v>
      </c>
      <c r="C37" s="28" t="s">
        <v>57</v>
      </c>
      <c r="D37" s="32" t="s">
        <v>68</v>
      </c>
      <c r="E37" s="33">
        <v>30</v>
      </c>
      <c r="F37" s="37">
        <v>55000</v>
      </c>
      <c r="G37" s="35">
        <f t="shared" si="0"/>
        <v>1650000</v>
      </c>
      <c r="H37" s="3"/>
    </row>
    <row r="38" spans="1:8" s="4" customFormat="1" ht="316.5" customHeight="1" x14ac:dyDescent="0.25">
      <c r="A38" s="25">
        <v>22</v>
      </c>
      <c r="B38" s="26" t="s">
        <v>35</v>
      </c>
      <c r="C38" s="28" t="s">
        <v>58</v>
      </c>
      <c r="D38" s="32" t="s">
        <v>68</v>
      </c>
      <c r="E38" s="33">
        <v>20</v>
      </c>
      <c r="F38" s="37">
        <v>55000</v>
      </c>
      <c r="G38" s="35">
        <f t="shared" si="0"/>
        <v>1100000</v>
      </c>
      <c r="H38" s="3"/>
    </row>
    <row r="39" spans="1:8" s="4" customFormat="1" ht="360.75" customHeight="1" x14ac:dyDescent="0.25">
      <c r="A39" s="25">
        <v>23</v>
      </c>
      <c r="B39" s="27" t="s">
        <v>60</v>
      </c>
      <c r="C39" s="29" t="s">
        <v>75</v>
      </c>
      <c r="D39" s="32" t="s">
        <v>68</v>
      </c>
      <c r="E39" s="34">
        <v>1200</v>
      </c>
      <c r="F39" s="36">
        <v>1930</v>
      </c>
      <c r="G39" s="35">
        <f t="shared" si="0"/>
        <v>2316000</v>
      </c>
      <c r="H39" s="3"/>
    </row>
    <row r="40" spans="1:8" s="4" customFormat="1" ht="363" customHeight="1" x14ac:dyDescent="0.25">
      <c r="A40" s="25">
        <v>24</v>
      </c>
      <c r="B40" s="27" t="s">
        <v>61</v>
      </c>
      <c r="C40" s="29" t="s">
        <v>76</v>
      </c>
      <c r="D40" s="32" t="s">
        <v>68</v>
      </c>
      <c r="E40" s="34">
        <f>2500+300</f>
        <v>2800</v>
      </c>
      <c r="F40" s="36">
        <v>1765</v>
      </c>
      <c r="G40" s="35">
        <f t="shared" si="0"/>
        <v>4942000</v>
      </c>
      <c r="H40" s="3"/>
    </row>
    <row r="41" spans="1:8" s="4" customFormat="1" ht="333.75" customHeight="1" x14ac:dyDescent="0.25">
      <c r="A41" s="25">
        <v>25</v>
      </c>
      <c r="B41" s="27" t="s">
        <v>36</v>
      </c>
      <c r="C41" s="29" t="s">
        <v>77</v>
      </c>
      <c r="D41" s="32" t="s">
        <v>68</v>
      </c>
      <c r="E41" s="34">
        <v>2690</v>
      </c>
      <c r="F41" s="36">
        <f>2690*1.07</f>
        <v>2878.3</v>
      </c>
      <c r="G41" s="35">
        <f t="shared" si="0"/>
        <v>7742627.0000000009</v>
      </c>
      <c r="H41" s="3"/>
    </row>
    <row r="42" spans="1:8" s="4" customFormat="1" ht="365.25" customHeight="1" x14ac:dyDescent="0.25">
      <c r="A42" s="25">
        <v>26</v>
      </c>
      <c r="B42" s="27" t="s">
        <v>62</v>
      </c>
      <c r="C42" s="29" t="s">
        <v>78</v>
      </c>
      <c r="D42" s="32" t="s">
        <v>68</v>
      </c>
      <c r="E42" s="34">
        <f>600+100</f>
        <v>700</v>
      </c>
      <c r="F42" s="36">
        <f>6650*1.07</f>
        <v>7115.5</v>
      </c>
      <c r="G42" s="35">
        <f t="shared" si="0"/>
        <v>4980850</v>
      </c>
      <c r="H42" s="3"/>
    </row>
    <row r="43" spans="1:8" s="4" customFormat="1" ht="195" customHeight="1" x14ac:dyDescent="0.25">
      <c r="A43" s="38">
        <v>27</v>
      </c>
      <c r="B43" s="39" t="s">
        <v>67</v>
      </c>
      <c r="C43" s="41" t="s">
        <v>82</v>
      </c>
      <c r="D43" s="32" t="s">
        <v>68</v>
      </c>
      <c r="E43" s="34">
        <v>360</v>
      </c>
      <c r="F43" s="36">
        <f>2450*1.07</f>
        <v>2621.5</v>
      </c>
      <c r="G43" s="35">
        <f t="shared" si="0"/>
        <v>943740</v>
      </c>
      <c r="H43" s="3"/>
    </row>
    <row r="44" spans="1:8" s="4" customFormat="1" ht="276" customHeight="1" x14ac:dyDescent="0.25">
      <c r="A44" s="25">
        <v>28</v>
      </c>
      <c r="B44" s="40" t="s">
        <v>74</v>
      </c>
      <c r="C44" s="40" t="s">
        <v>79</v>
      </c>
      <c r="D44" s="32" t="s">
        <v>68</v>
      </c>
      <c r="E44" s="34">
        <v>154</v>
      </c>
      <c r="F44" s="36">
        <f>1425*1.07</f>
        <v>1524.75</v>
      </c>
      <c r="G44" s="35">
        <f t="shared" si="0"/>
        <v>234811.5</v>
      </c>
      <c r="H44" s="3"/>
    </row>
    <row r="45" spans="1:8" s="4" customFormat="1" ht="275.25" customHeight="1" x14ac:dyDescent="0.25">
      <c r="A45" s="25">
        <v>29</v>
      </c>
      <c r="B45" s="40" t="s">
        <v>72</v>
      </c>
      <c r="C45" s="40" t="s">
        <v>80</v>
      </c>
      <c r="D45" s="32" t="s">
        <v>68</v>
      </c>
      <c r="E45" s="34">
        <v>48</v>
      </c>
      <c r="F45" s="36">
        <f>1425*1.07</f>
        <v>1524.75</v>
      </c>
      <c r="G45" s="35">
        <f t="shared" si="0"/>
        <v>73188</v>
      </c>
      <c r="H45" s="3"/>
    </row>
    <row r="46" spans="1:8" s="4" customFormat="1" ht="275.25" customHeight="1" x14ac:dyDescent="0.25">
      <c r="A46" s="25">
        <v>30</v>
      </c>
      <c r="B46" s="42" t="s">
        <v>73</v>
      </c>
      <c r="C46" s="43" t="s">
        <v>81</v>
      </c>
      <c r="D46" s="44" t="s">
        <v>68</v>
      </c>
      <c r="E46" s="45">
        <v>36</v>
      </c>
      <c r="F46" s="46">
        <f>1985*1.07</f>
        <v>2123.9500000000003</v>
      </c>
      <c r="G46" s="35">
        <f t="shared" si="0"/>
        <v>76462.200000000012</v>
      </c>
      <c r="H46" s="3"/>
    </row>
    <row r="47" spans="1:8" s="5" customFormat="1" ht="26.25" customHeight="1" x14ac:dyDescent="0.25">
      <c r="A47" s="19"/>
      <c r="B47" s="24" t="s">
        <v>19</v>
      </c>
      <c r="C47" s="20"/>
      <c r="D47" s="23"/>
      <c r="E47" s="21"/>
      <c r="F47" s="21"/>
      <c r="G47" s="22">
        <f>SUM(G4:G46)</f>
        <v>92179678.700000003</v>
      </c>
      <c r="H47" s="1"/>
    </row>
    <row r="48" spans="1:8" ht="26.25" customHeight="1" x14ac:dyDescent="0.25">
      <c r="H48" s="11"/>
    </row>
    <row r="49" spans="1:10" ht="15.75" x14ac:dyDescent="0.25">
      <c r="A49" s="17" t="s">
        <v>4</v>
      </c>
      <c r="C49" s="3"/>
      <c r="G49" s="15" t="s">
        <v>15</v>
      </c>
      <c r="H49" s="11"/>
    </row>
    <row r="50" spans="1:10" ht="15.75" x14ac:dyDescent="0.25">
      <c r="A50" s="17"/>
      <c r="C50" s="3"/>
      <c r="G50" s="15"/>
      <c r="H50" s="11"/>
    </row>
    <row r="51" spans="1:10" ht="15.75" x14ac:dyDescent="0.25">
      <c r="A51" s="7" t="s">
        <v>8</v>
      </c>
      <c r="C51" s="3"/>
      <c r="G51" s="16" t="s">
        <v>17</v>
      </c>
      <c r="H51" s="11"/>
    </row>
    <row r="52" spans="1:10" ht="17.25" customHeight="1" x14ac:dyDescent="0.25">
      <c r="A52" s="7"/>
      <c r="C52" s="3"/>
      <c r="H52" s="11"/>
    </row>
    <row r="53" spans="1:10" ht="15.75" x14ac:dyDescent="0.25">
      <c r="A53" s="7" t="s">
        <v>5</v>
      </c>
      <c r="C53" s="3"/>
      <c r="H53" s="11"/>
    </row>
    <row r="54" spans="1:10" ht="15.75" x14ac:dyDescent="0.25">
      <c r="A54" s="3" t="s">
        <v>71</v>
      </c>
      <c r="C54" s="3"/>
      <c r="G54" s="16" t="s">
        <v>70</v>
      </c>
      <c r="H54" s="11"/>
    </row>
    <row r="55" spans="1:10" ht="15.75" x14ac:dyDescent="0.25">
      <c r="A55" s="3" t="s">
        <v>11</v>
      </c>
      <c r="C55" s="3"/>
      <c r="G55" s="16" t="s">
        <v>10</v>
      </c>
      <c r="H55" s="11"/>
    </row>
    <row r="56" spans="1:10" ht="15.75" x14ac:dyDescent="0.25">
      <c r="A56" s="3" t="s">
        <v>9</v>
      </c>
      <c r="C56" s="3"/>
      <c r="G56" s="18" t="s">
        <v>16</v>
      </c>
      <c r="H56" s="11"/>
    </row>
    <row r="57" spans="1:10" ht="17.25" customHeight="1" x14ac:dyDescent="0.25">
      <c r="A57" s="12"/>
      <c r="C57" s="3"/>
      <c r="H57" s="11"/>
    </row>
    <row r="58" spans="1:10" ht="15.75" x14ac:dyDescent="0.25">
      <c r="A58" s="11" t="s">
        <v>6</v>
      </c>
      <c r="C58" s="3"/>
      <c r="D58" s="1"/>
      <c r="E58" s="13"/>
      <c r="F58" s="13"/>
      <c r="G58" s="15" t="s">
        <v>7</v>
      </c>
      <c r="H58" s="11"/>
      <c r="I58" s="13"/>
      <c r="J58" s="13"/>
    </row>
    <row r="59" spans="1:10" ht="26.25" customHeight="1" x14ac:dyDescent="0.25">
      <c r="B59" s="14"/>
      <c r="C59" s="1"/>
      <c r="D59" s="1"/>
      <c r="E59" s="1"/>
      <c r="F59" s="1"/>
      <c r="G59" s="18"/>
      <c r="H59" s="11"/>
      <c r="I59" s="1"/>
      <c r="J59" s="1"/>
    </row>
    <row r="60" spans="1:10" ht="26.25" customHeight="1" x14ac:dyDescent="0.25">
      <c r="B60" s="3"/>
      <c r="C60" s="1"/>
      <c r="D60" s="1"/>
      <c r="E60" s="11"/>
      <c r="F60" s="11"/>
      <c r="G60" s="18"/>
      <c r="H60" s="11"/>
      <c r="I60" s="11"/>
      <c r="J60" s="11"/>
    </row>
    <row r="61" spans="1:10" ht="26.25" customHeight="1" x14ac:dyDescent="0.25">
      <c r="B61" s="11"/>
      <c r="C61" s="1"/>
      <c r="D61" s="1"/>
      <c r="E61" s="11"/>
      <c r="F61" s="11"/>
      <c r="G61" s="18"/>
      <c r="H61" s="11"/>
      <c r="I61" s="11"/>
      <c r="J61" s="11"/>
    </row>
    <row r="62" spans="1:10" ht="26.25" customHeight="1" x14ac:dyDescent="0.25">
      <c r="B62" s="11"/>
      <c r="C62" s="1"/>
      <c r="D62" s="1"/>
      <c r="E62" s="11"/>
      <c r="F62" s="11"/>
      <c r="G62" s="18"/>
      <c r="H62" s="11"/>
      <c r="I62" s="11"/>
      <c r="J62" s="11"/>
    </row>
    <row r="63" spans="1:10" ht="26.25" customHeight="1" x14ac:dyDescent="0.25">
      <c r="B63" s="11"/>
      <c r="C63" s="1"/>
      <c r="D63" s="1"/>
      <c r="E63" s="11"/>
      <c r="F63" s="11"/>
      <c r="G63" s="18"/>
      <c r="I63" s="11"/>
      <c r="J63" s="11"/>
    </row>
    <row r="64" spans="1:10" ht="26.25" customHeight="1" x14ac:dyDescent="0.25">
      <c r="B64" s="11"/>
      <c r="C64" s="1"/>
      <c r="D64" s="1"/>
      <c r="E64" s="11"/>
      <c r="F64" s="11"/>
      <c r="G64" s="18"/>
      <c r="I64" s="11"/>
      <c r="J64" s="11"/>
    </row>
    <row r="65" spans="2:10" ht="26.25" customHeight="1" x14ac:dyDescent="0.25">
      <c r="B65" s="11"/>
      <c r="C65" s="1"/>
      <c r="D65" s="1"/>
      <c r="E65" s="11"/>
      <c r="F65" s="11"/>
      <c r="G65" s="18"/>
      <c r="I65" s="11"/>
      <c r="J65" s="11"/>
    </row>
    <row r="66" spans="2:10" ht="26.25" customHeight="1" x14ac:dyDescent="0.25">
      <c r="B66" s="11"/>
      <c r="C66" s="1"/>
      <c r="D66" s="1"/>
      <c r="E66" s="11"/>
      <c r="F66" s="11"/>
      <c r="G66" s="18"/>
      <c r="I66" s="11"/>
      <c r="J66" s="11"/>
    </row>
    <row r="67" spans="2:10" ht="26.25" customHeight="1" x14ac:dyDescent="0.25">
      <c r="B67" s="11"/>
      <c r="C67" s="1"/>
      <c r="D67" s="1"/>
      <c r="E67" s="11"/>
      <c r="F67" s="11"/>
      <c r="G67" s="18"/>
      <c r="I67" s="11"/>
      <c r="J67" s="11"/>
    </row>
    <row r="68" spans="2:10" ht="26.25" customHeight="1" x14ac:dyDescent="0.25">
      <c r="B68" s="11"/>
      <c r="C68" s="1"/>
      <c r="D68" s="1"/>
      <c r="E68" s="11"/>
      <c r="F68" s="11"/>
      <c r="G68" s="18"/>
      <c r="I68" s="11"/>
      <c r="J68" s="11"/>
    </row>
    <row r="69" spans="2:10" ht="26.25" customHeight="1" x14ac:dyDescent="0.25">
      <c r="B69" s="11"/>
      <c r="C69" s="1"/>
      <c r="D69" s="1"/>
      <c r="E69" s="11"/>
      <c r="F69" s="11"/>
      <c r="G69" s="18"/>
      <c r="I69" s="11"/>
      <c r="J69" s="11"/>
    </row>
    <row r="70" spans="2:10" ht="26.25" customHeight="1" x14ac:dyDescent="0.25">
      <c r="B70" s="11"/>
      <c r="C70" s="1"/>
      <c r="D70" s="1"/>
      <c r="E70" s="11"/>
      <c r="F70" s="11"/>
      <c r="G70" s="18"/>
      <c r="I70" s="11"/>
      <c r="J70" s="11"/>
    </row>
    <row r="71" spans="2:10" ht="26.25" customHeight="1" x14ac:dyDescent="0.25">
      <c r="B71" s="11"/>
      <c r="C71" s="1"/>
      <c r="D71" s="1"/>
      <c r="E71" s="11"/>
      <c r="F71" s="11"/>
      <c r="G71" s="18"/>
      <c r="I71" s="11"/>
      <c r="J71" s="11"/>
    </row>
    <row r="72" spans="2:10" ht="26.25" customHeight="1" x14ac:dyDescent="0.25">
      <c r="B72" s="11"/>
      <c r="C72" s="1"/>
      <c r="D72" s="1"/>
      <c r="E72" s="11"/>
      <c r="F72" s="11"/>
      <c r="G72" s="18"/>
      <c r="I72" s="11"/>
      <c r="J72" s="11"/>
    </row>
  </sheetData>
  <mergeCells count="99">
    <mergeCell ref="F4:F5"/>
    <mergeCell ref="G4:G5"/>
    <mergeCell ref="A6:A7"/>
    <mergeCell ref="B6:B7"/>
    <mergeCell ref="C6:C7"/>
    <mergeCell ref="D6:D7"/>
    <mergeCell ref="E6:E7"/>
    <mergeCell ref="F6:F7"/>
    <mergeCell ref="G6:G7"/>
    <mergeCell ref="A4:A5"/>
    <mergeCell ref="B4:B5"/>
    <mergeCell ref="C4:C5"/>
    <mergeCell ref="D4:D5"/>
    <mergeCell ref="E4:E5"/>
    <mergeCell ref="A1:G1"/>
    <mergeCell ref="F2:F3"/>
    <mergeCell ref="G2:G3"/>
    <mergeCell ref="A2:A3"/>
    <mergeCell ref="B2:B3"/>
    <mergeCell ref="C2:C3"/>
    <mergeCell ref="D2:D3"/>
    <mergeCell ref="E2:E3"/>
    <mergeCell ref="F8:F9"/>
    <mergeCell ref="G8:G9"/>
    <mergeCell ref="A10:A11"/>
    <mergeCell ref="B10:B11"/>
    <mergeCell ref="C10:C11"/>
    <mergeCell ref="D10:D11"/>
    <mergeCell ref="E10:E11"/>
    <mergeCell ref="F10:F11"/>
    <mergeCell ref="G10:G11"/>
    <mergeCell ref="A8:A9"/>
    <mergeCell ref="B8:B9"/>
    <mergeCell ref="C8:C9"/>
    <mergeCell ref="D8:D9"/>
    <mergeCell ref="E8:E9"/>
    <mergeCell ref="F13:F14"/>
    <mergeCell ref="G13:G14"/>
    <mergeCell ref="A15:A16"/>
    <mergeCell ref="B15:B16"/>
    <mergeCell ref="C15:C16"/>
    <mergeCell ref="D15:D16"/>
    <mergeCell ref="E15:E16"/>
    <mergeCell ref="F15:F16"/>
    <mergeCell ref="G15:G16"/>
    <mergeCell ref="A13:A14"/>
    <mergeCell ref="B13:B14"/>
    <mergeCell ref="C13:C14"/>
    <mergeCell ref="D13:D14"/>
    <mergeCell ref="E13:E14"/>
    <mergeCell ref="F17:F18"/>
    <mergeCell ref="G17:G18"/>
    <mergeCell ref="A19:A20"/>
    <mergeCell ref="B19:B20"/>
    <mergeCell ref="C19:C20"/>
    <mergeCell ref="D19:D20"/>
    <mergeCell ref="E19:E20"/>
    <mergeCell ref="F19:F20"/>
    <mergeCell ref="G19:G20"/>
    <mergeCell ref="A17:A18"/>
    <mergeCell ref="B17:B18"/>
    <mergeCell ref="C17:C18"/>
    <mergeCell ref="D17:D18"/>
    <mergeCell ref="E17:E18"/>
    <mergeCell ref="F21:F22"/>
    <mergeCell ref="G21:G22"/>
    <mergeCell ref="A25:A26"/>
    <mergeCell ref="B25:B26"/>
    <mergeCell ref="C25:C26"/>
    <mergeCell ref="D25:D26"/>
    <mergeCell ref="E25:E26"/>
    <mergeCell ref="F25:F26"/>
    <mergeCell ref="G25:G26"/>
    <mergeCell ref="A21:A22"/>
    <mergeCell ref="B21:B22"/>
    <mergeCell ref="C21:C22"/>
    <mergeCell ref="D21:D22"/>
    <mergeCell ref="E21:E22"/>
    <mergeCell ref="F29:F30"/>
    <mergeCell ref="G29:G30"/>
    <mergeCell ref="A33:A34"/>
    <mergeCell ref="B33:B34"/>
    <mergeCell ref="C33:C34"/>
    <mergeCell ref="D33:D34"/>
    <mergeCell ref="E33:E34"/>
    <mergeCell ref="F33:F34"/>
    <mergeCell ref="G33:G34"/>
    <mergeCell ref="A29:A30"/>
    <mergeCell ref="B29:B30"/>
    <mergeCell ref="C29:C30"/>
    <mergeCell ref="D29:D30"/>
    <mergeCell ref="E29:E30"/>
    <mergeCell ref="F35:F36"/>
    <mergeCell ref="G35:G36"/>
    <mergeCell ref="A35:A36"/>
    <mergeCell ref="B35:B36"/>
    <mergeCell ref="C35:C36"/>
    <mergeCell ref="D35:D36"/>
    <mergeCell ref="E35:E36"/>
  </mergeCells>
  <pageMargins left="0.23622047244094491" right="0" top="0.74803149606299213" bottom="0" header="0.31496062992125984" footer="0.31496062992125984"/>
  <pageSetup paperSize="9" scale="61" fitToHeight="0" orientation="landscape" r:id="rId1"/>
  <rowBreaks count="1" manualBreakCount="1">
    <brk id="58"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тендер МИ</vt:lpstr>
      <vt:lpstr>'тендер 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2021-04-02T06:06:57Z</cp:lastPrinted>
  <dcterms:created xsi:type="dcterms:W3CDTF">2019-01-26T07:17:42Z</dcterms:created>
  <dcterms:modified xsi:type="dcterms:W3CDTF">2022-02-25T09:31:05Z</dcterms:modified>
</cp:coreProperties>
</file>