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1\Объявления 2021 г\23 от 26.03.2021г\"/>
    </mc:Choice>
  </mc:AlternateContent>
  <bookViews>
    <workbookView xWindow="0" yWindow="0" windowWidth="28800" windowHeight="1230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ИМН'!$A$1:$G$42</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E23" i="1" l="1"/>
  <c r="E22" i="1"/>
  <c r="G21" i="1"/>
  <c r="E33" i="1"/>
  <c r="G35" i="1" l="1"/>
  <c r="G37" i="1"/>
  <c r="E26" i="1" l="1"/>
  <c r="E15" i="1"/>
  <c r="G29" i="1" l="1"/>
  <c r="G38" i="1" l="1"/>
  <c r="G34" i="1"/>
  <c r="G33" i="1"/>
  <c r="G32" i="1"/>
  <c r="G31" i="1"/>
  <c r="G30" i="1"/>
  <c r="G28" i="1"/>
  <c r="G25" i="1"/>
  <c r="G26" i="1"/>
  <c r="G27" i="1"/>
  <c r="G13" i="1" l="1"/>
  <c r="G14" i="1"/>
  <c r="G11" i="1"/>
  <c r="G12" i="1"/>
  <c r="G10" i="1"/>
  <c r="G8" i="1"/>
  <c r="G9" i="1"/>
  <c r="G15" i="1" l="1"/>
  <c r="G16" i="1"/>
  <c r="G17" i="1"/>
  <c r="G18" i="1"/>
  <c r="G19" i="1"/>
  <c r="G20" i="1"/>
  <c r="G22" i="1"/>
  <c r="G23" i="1"/>
  <c r="G24" i="1"/>
  <c r="G7" i="1"/>
  <c r="G39" i="1" l="1"/>
</calcChain>
</file>

<file path=xl/sharedStrings.xml><?xml version="1.0" encoding="utf-8"?>
<sst xmlns="http://schemas.openxmlformats.org/spreadsheetml/2006/main" count="107" uniqueCount="58">
  <si>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</si>
  <si>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</si>
  <si>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</si>
  <si>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</si>
  <si>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</si>
  <si>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</si>
  <si>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</si>
  <si>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</si>
  <si>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</si>
  <si>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</si>
  <si>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</si>
  <si>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</si>
  <si>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</si>
  <si>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Бабочки иглы 18 размер (зеленые)</t>
  </si>
  <si>
    <t>биоклей, шприц 2 мл</t>
  </si>
  <si>
    <t>шт</t>
  </si>
  <si>
    <t>упаковка</t>
  </si>
  <si>
    <t>кг</t>
  </si>
  <si>
    <t>штук</t>
  </si>
  <si>
    <t>Калоприемник однокомпонентный  Alterna Free,дренируемый ,непрозрачный ,большой ,с мягким покрытием,с отверствием 12-75 мм</t>
  </si>
  <si>
    <t xml:space="preserve"> штука</t>
  </si>
  <si>
    <t>Канюля внутривенная с катетером и клапаном для инъекций)  размер 16G</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</si>
  <si>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серии Rüsch GOLD,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16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</si>
  <si>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серии Rüsch GOLD,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18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</si>
  <si>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серии Rüsch GOLD,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</si>
  <si>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Кетгут простой с иглой № 3</t>
  </si>
  <si>
    <t>Катетор подключичный 2х канальный, диаметр 1,4</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</si>
  <si>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серии Rüsch GOLD,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30-50 мл. Размер 26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</si>
  <si>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Датчик пульсоксиметрический  для монитора Nihon Kohden 9 контактов взрослый зажим spo2 датчик, использовать с удлинителем</t>
  </si>
  <si>
    <t>Дрейнобэг, высоковакумная система для дренажа ран 600 мл</t>
  </si>
  <si>
    <t>Ерш для чистки пробирки круглый, гибкии, диаметр, 2.8 мм- 4.2мм.2200мм karl storz endoskope</t>
  </si>
  <si>
    <t>Капилляр Панченко, стеклянная трубка градуированная для забора крови из пальца</t>
  </si>
  <si>
    <t>Карандаш с алмазным грифелем, предназначен для маркировки гистологических предметных стекол. </t>
  </si>
  <si>
    <t>Касеты для идентификаци пациента для аппарата ZEBRA, № 200 браслетов, цвет- белый ,279,4 мм х 25,4 мм</t>
  </si>
  <si>
    <t>Касеты для идентификаци пациента для аппарата ZEBRA, № 200 браслетов, цвет- синий ,279,4 мм х 25,4 мм</t>
  </si>
  <si>
    <t>Касеты для идентификаци пациента для аппарата ZEBRA, № 200 браслетов, цвет- оранжевый, 279,4 мм х 25,4 мм</t>
  </si>
  <si>
    <t>Лабораторный маркер, устойчивый к растворителям. Цвет черный( 1 уп- 10 шт)</t>
  </si>
  <si>
    <t>Манжета для монитора  nihon kohden, ширина 16см, окруженность руки 33-45см</t>
  </si>
  <si>
    <t>Мини-Спайк, фильтр-канюля для аспирации и инъекции в мультидозные флаконы, стандартный наконечник с антибактериальным воздушным фильтром 0.45 μм, зеленый</t>
  </si>
  <si>
    <t>штука</t>
  </si>
  <si>
    <t>Набор для катетеризации крупных сосудов, одноразовый, стерильный.  Катетер одноканальный 7F*20см, проводник J 035*60см, дилататор 8F*12см,  игла 18G*7см, шприц 10мл, скальпель, Мотыльковый клапан с зажимом</t>
  </si>
  <si>
    <t>Набор кисточек для криотомии ( 5 разных кисточек в наборе)</t>
  </si>
  <si>
    <t>набор</t>
  </si>
  <si>
    <t>Маски одноразовые с экраном,50 шт в упаковке</t>
  </si>
  <si>
    <t>Лейкопластырь при постановке В/В катеторов (вазофиксов), Тегадерм2 3/8 in 2 3/4 in , 6*7см Наклейка прозрачная пленочная для закрытия ран с фиксацией катеторов</t>
  </si>
  <si>
    <t>Катетр Фолея  2 ходовой  № 26, Rush Gold цилиндрический 26 Ch,баллон 30-50мл,2 отверствия,длина 40 см</t>
  </si>
  <si>
    <t>Катетер Фолея 2х ходовой №16, Rusch Gold цилиндрический 16 Ch, баллон 5-15 мл, 2 отверстия, длина 40 см</t>
  </si>
  <si>
    <t>Катетер Фолея 2х ходовой №18, Rusch Gold цилиндрический 18 Ch, баллон 5-15 мл, 2 отверстия, длина 40 см</t>
  </si>
  <si>
    <t>Катетер Фолея 2х ходовой №20, Rusch Gold цилиндрический 20 Ch, баллон 5-15 мл, 2 отверстия, длина 40 см</t>
  </si>
  <si>
    <t>Набор для КПВ</t>
  </si>
  <si>
    <t xml:space="preserve">Одноканальный катетер с несмываемой разметкой в см, мягким скругленным кончиком и соединителем «Луер лок», маркировкой канала и зажимом. Материал и конструкции катетера - атромбогенный полиуретан, гладкая поверхность, мягкий эластичный кончик, снижают риск тромбоэмболических и инфекционных осложнений. Конусообразная форма кончика катетера облегчает его  проведение через  пункционный канал в просвет вены. Рентгеноконтрастность  материала катетера позволяет контролироваеть его  положение в вене без введения рентгеноконтрастных препаратов. Прозрачная трубка позволяет контролировать поток  вводимых растворов и снижает риск инфицирования  кожи и канала катетера в процессе его  использования, повышает удобство манипуляций с катетером. Наличие передвижного зажима для кратковременного перекрытия просвета наружного участка катетера  предотвращает воздушную эмболию или истечение крови при манипуляциях с катетером. Конус катетера типа «Луер лок», обеспечивает надежное присоединение  инфузионного устройства или  заглушки J – образная форма кончика  металлического проводника обеспечивает плановое продвижение его в просвете вены, снижает опасность травмирования эндотелия и последующего тромбообразования, позволяет выполнять  ряд манипуляций по коррекции положения катетера в вене. Проводник находится в круглом футляре, имеет направитель и пальцевый упор, что обеспечивает удобное введение его в пункционную иглу, предотвращая случайное загрязнение.
Фиксатор предназначен для крепления катетера  к коже. Передвигаемые и фиксируемые крылышки с 2-мя отверстиями для фиксации лигатурой.Игла для пункции центральной вены тонкостенная имеет овальную форму среза, а её держатель снабжён специальным выступом, позволяющим определить направление среза при нахождении иглы в просвете вены, павильон иглы - прозрачный.Дилататор пластиковый, цельнолитой.
Скальпель - остроконечный.Шприц - 10мл.Набор упакован в стерильный жесткий блистер, который обеспечивает сохранение его эксплуатационных и медицинских качеств в течении всего срока хранения.
</t>
  </si>
  <si>
    <t>Набор для чрескожной трахеостмоии с дилататором</t>
  </si>
  <si>
    <t>Катетер Фолея 2х ходовой №14, Rusch Gold цилиндрический 14 Ch, баллон 5-15 мл, 2 отверстия, длина 40 см</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</si>
  <si>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серии Rüsch GOLD,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14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</si>
  <si>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к объявлению 23 от 26.03.2021г.</t>
  </si>
  <si>
    <t>Бумага фильтровальная зольная (в рулоне 1000 г)</t>
  </si>
  <si>
    <t>Бумага фильтровальная беззольная (в упаковке-1кг)</t>
  </si>
  <si>
    <t xml:space="preserve">Медификс система, шкала для измерения центрального венозного давления. Градуировка не менее +30см вод.ст.не более -15см вод.ст. Длина - 80 см. Для многократного применения. Материал ударопрочная пластмасса. С универсальным фиксирующим зажимом.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</si>
</sst>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1"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12"/>
      <name val="Times New Roman"/>
      <family val="1"/>
      <charset val="204"/>
    </font>
    <font>
      <b/>
      <sz val="12"/>
      <name val="Times New Roman"/>
      <family val="1"/>
      <charset val="204"/>
    </font>
    <font>
      <sz val="12"/>
      <color theme="1"/>
      <name val="Times New Roman"/>
      <family val="1"/>
      <charset val="204"/>
    </font>
    <font>
      <u/>
      <sz val="11"/>
      <color theme="10"/>
      <name val="Calibri"/>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6" fillId="0" borderId="0" applyBorder="0" applyProtection="0"/>
    <xf numFmtId="43"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58">
    <xf numFmtId="0" fontId="0" fillId="0" borderId="0" xfId="0"/>
    <xf numFmtId="0" fontId="7" fillId="0" borderId="0" xfId="1" applyFont="1"/>
    <xf numFmtId="0" fontId="8" fillId="0" borderId="2" xfId="1" applyFont="1" applyBorder="1" applyAlignment="1">
      <alignment horizontal="center" vertical="center" wrapText="1"/>
    </xf>
    <xf numFmtId="0" fontId="7" fillId="0" borderId="0" xfId="1" applyFont="1" applyFill="1"/>
    <xf numFmtId="0" fontId="8" fillId="0" borderId="2" xfId="1" applyFont="1" applyBorder="1"/>
    <xf numFmtId="0" fontId="8" fillId="0" borderId="2" xfId="5" applyFont="1" applyFill="1" applyBorder="1" applyAlignment="1">
      <alignment horizontal="left" vertical="top" wrapText="1"/>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0" applyFont="1" applyFill="1"/>
    <xf numFmtId="0" fontId="7" fillId="2" borderId="2" xfId="0" applyFont="1" applyFill="1" applyBorder="1" applyAlignment="1">
      <alignment horizontal="center" vertical="center"/>
    </xf>
    <xf numFmtId="0" fontId="8" fillId="0" borderId="3" xfId="1" applyFont="1" applyBorder="1" applyAlignment="1">
      <alignment horizontal="center" vertical="center" wrapText="1"/>
    </xf>
    <xf numFmtId="0" fontId="8" fillId="0" borderId="3" xfId="1"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top" wrapText="1"/>
    </xf>
    <xf numFmtId="4" fontId="7" fillId="2" borderId="2" xfId="0" applyNumberFormat="1" applyFont="1" applyFill="1" applyBorder="1" applyAlignment="1">
      <alignment vertical="center"/>
    </xf>
    <xf numFmtId="43" fontId="8" fillId="0" borderId="2" xfId="23" applyFont="1" applyBorder="1" applyAlignment="1">
      <alignment horizontal="center" vertical="center" wrapText="1"/>
    </xf>
    <xf numFmtId="43" fontId="7" fillId="2" borderId="5" xfId="19" applyFont="1" applyFill="1" applyBorder="1" applyAlignment="1">
      <alignment horizontal="right" vertical="center" wrapText="1"/>
    </xf>
    <xf numFmtId="0" fontId="7" fillId="0" borderId="2" xfId="0" applyFont="1" applyFill="1" applyBorder="1" applyAlignment="1">
      <alignment horizontal="center" vertical="center"/>
    </xf>
    <xf numFmtId="43" fontId="7" fillId="0" borderId="5" xfId="19" applyFont="1" applyFill="1" applyBorder="1" applyAlignment="1">
      <alignment horizontal="right" vertical="center" wrapText="1"/>
    </xf>
    <xf numFmtId="0" fontId="7" fillId="0" borderId="2" xfId="0" applyFont="1" applyFill="1" applyBorder="1" applyAlignment="1">
      <alignment horizontal="left" vertical="top" wrapText="1"/>
    </xf>
    <xf numFmtId="0" fontId="7" fillId="0" borderId="2" xfId="5" applyFont="1" applyFill="1" applyBorder="1" applyAlignment="1">
      <alignment horizontal="left" vertical="top" wrapText="1"/>
    </xf>
    <xf numFmtId="0" fontId="7" fillId="0" borderId="2" xfId="0" applyFont="1" applyFill="1" applyBorder="1" applyAlignment="1">
      <alignment horizontal="center" vertical="center" wrapText="1"/>
    </xf>
    <xf numFmtId="0" fontId="9" fillId="0" borderId="0" xfId="0" applyFont="1" applyFill="1" applyAlignment="1">
      <alignment vertical="top" wrapText="1"/>
    </xf>
    <xf numFmtId="0" fontId="7" fillId="0" borderId="0" xfId="1" applyFont="1" applyAlignment="1">
      <alignment vertical="center"/>
    </xf>
    <xf numFmtId="43" fontId="7" fillId="0" borderId="0" xfId="23" applyFont="1" applyAlignment="1">
      <alignment vertical="center" wrapText="1"/>
    </xf>
    <xf numFmtId="3" fontId="8" fillId="0" borderId="2" xfId="5" applyNumberFormat="1" applyFont="1" applyFill="1" applyBorder="1" applyAlignment="1">
      <alignment horizontal="center" vertical="center" wrapText="1"/>
    </xf>
    <xf numFmtId="43" fontId="8" fillId="0" borderId="2" xfId="23" applyFont="1" applyFill="1" applyBorder="1" applyAlignment="1">
      <alignment horizontal="right" vertical="center" wrapText="1"/>
    </xf>
    <xf numFmtId="4" fontId="8" fillId="0" borderId="2" xfId="5" applyNumberFormat="1" applyFont="1" applyFill="1" applyBorder="1" applyAlignment="1">
      <alignment horizontal="right" vertical="center" wrapText="1"/>
    </xf>
    <xf numFmtId="0" fontId="7" fillId="0" borderId="0" xfId="5" applyFont="1" applyFill="1" applyBorder="1" applyAlignment="1">
      <alignment horizontal="right" vertical="center" wrapText="1"/>
    </xf>
    <xf numFmtId="43" fontId="7" fillId="0" borderId="0" xfId="23" applyFont="1" applyFill="1" applyBorder="1" applyAlignment="1">
      <alignment horizontal="right" vertical="center" wrapText="1"/>
    </xf>
    <xf numFmtId="4" fontId="7" fillId="0" borderId="0" xfId="5" applyNumberFormat="1" applyFont="1" applyFill="1" applyBorder="1" applyAlignment="1">
      <alignment horizontal="right" vertical="center"/>
    </xf>
    <xf numFmtId="0" fontId="7" fillId="0" borderId="6" xfId="0" applyFont="1" applyFill="1" applyBorder="1" applyAlignment="1">
      <alignment horizontal="center" vertical="center" wrapText="1"/>
    </xf>
    <xf numFmtId="43" fontId="7" fillId="0" borderId="7" xfId="19" applyFont="1" applyFill="1" applyBorder="1" applyAlignment="1">
      <alignment horizontal="right" vertical="center" wrapText="1"/>
    </xf>
    <xf numFmtId="0" fontId="9" fillId="0" borderId="2" xfId="0" applyFont="1" applyFill="1" applyBorder="1" applyAlignment="1">
      <alignment vertical="top" wrapText="1"/>
    </xf>
    <xf numFmtId="0" fontId="8" fillId="0" borderId="3" xfId="1" applyFont="1" applyBorder="1" applyAlignment="1">
      <alignment horizontal="center" vertical="center" wrapText="1"/>
    </xf>
    <xf numFmtId="0" fontId="8" fillId="0" borderId="2" xfId="5" applyFont="1" applyFill="1" applyBorder="1" applyAlignment="1">
      <alignment horizontal="center" vertical="center" wrapText="1"/>
    </xf>
    <xf numFmtId="0" fontId="7" fillId="0" borderId="0" xfId="5" applyFont="1" applyFill="1" applyBorder="1" applyAlignment="1">
      <alignment horizontal="center" vertical="center" wrapText="1"/>
    </xf>
    <xf numFmtId="0" fontId="8" fillId="0" borderId="3" xfId="1" applyFont="1" applyBorder="1" applyAlignment="1">
      <alignment horizontal="center" vertical="center" wrapText="1"/>
    </xf>
    <xf numFmtId="0" fontId="8" fillId="2" borderId="3" xfId="1" applyFont="1" applyFill="1" applyBorder="1" applyAlignment="1">
      <alignment horizontal="center" vertical="center" wrapText="1"/>
    </xf>
    <xf numFmtId="0" fontId="7" fillId="2" borderId="2" xfId="24" applyFont="1" applyFill="1" applyBorder="1" applyAlignment="1" applyProtection="1">
      <alignment horizontal="left" vertical="top" wrapText="1"/>
    </xf>
    <xf numFmtId="0" fontId="7" fillId="2" borderId="0" xfId="1" applyFont="1" applyFill="1"/>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Border="1" applyAlignment="1">
      <alignment horizontal="center"/>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7" fillId="2" borderId="6" xfId="5" applyFont="1" applyFill="1" applyBorder="1" applyAlignment="1">
      <alignment horizontal="left" vertical="top" wrapText="1"/>
    </xf>
    <xf numFmtId="0" fontId="7" fillId="2" borderId="8" xfId="5" applyFont="1" applyFill="1" applyBorder="1" applyAlignment="1">
      <alignment horizontal="left" vertical="top" wrapText="1"/>
    </xf>
    <xf numFmtId="0" fontId="8" fillId="0" borderId="6" xfId="1" applyFont="1" applyBorder="1" applyAlignment="1">
      <alignment horizontal="center" vertical="center" wrapText="1"/>
    </xf>
    <xf numFmtId="0" fontId="8" fillId="0" borderId="8" xfId="1" applyFont="1" applyBorder="1" applyAlignment="1">
      <alignment horizontal="center" vertical="center" wrapText="1"/>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43" fontId="7" fillId="2" borderId="6" xfId="19" applyFont="1" applyFill="1" applyBorder="1" applyAlignment="1">
      <alignment horizontal="right" vertical="center" wrapText="1"/>
    </xf>
    <xf numFmtId="43" fontId="7" fillId="2" borderId="8" xfId="19" applyFont="1" applyFill="1" applyBorder="1" applyAlignment="1">
      <alignment horizontal="right" vertical="center" wrapText="1"/>
    </xf>
    <xf numFmtId="4" fontId="7" fillId="2" borderId="6" xfId="0" applyNumberFormat="1" applyFont="1" applyFill="1" applyBorder="1" applyAlignment="1">
      <alignment horizontal="right" vertical="center"/>
    </xf>
    <xf numFmtId="4" fontId="7" fillId="2" borderId="8" xfId="0" applyNumberFormat="1" applyFont="1" applyFill="1" applyBorder="1" applyAlignment="1">
      <alignment horizontal="right" vertical="center"/>
    </xf>
  </cellXfs>
  <cellStyles count="25">
    <cellStyle name="TableStyleLight1" xfId="22"/>
    <cellStyle name="Гиперссылка" xfId="24" builtinId="8"/>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3"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tabSelected="1" view="pageBreakPreview" zoomScaleSheetLayoutView="100" workbookViewId="0">
      <selection activeCell="C32" sqref="C32"/>
    </sheetView>
  </sheetViews>
  <sheetFormatPr defaultColWidth="8.85546875" defaultRowHeight="15.75" x14ac:dyDescent="0.25"/>
  <cols>
    <col min="1" max="1" width="8.85546875" style="1"/>
    <col min="2" max="2" width="60.140625" style="1" customWidth="1"/>
    <col min="3" max="3" width="60.85546875" style="1" customWidth="1"/>
    <col min="4" max="4" width="13.28515625" style="24" customWidth="1"/>
    <col min="5" max="5" width="15.42578125" style="24" customWidth="1"/>
    <col min="6" max="6" width="16.5703125" style="25" customWidth="1"/>
    <col min="7" max="7" width="17.85546875" style="24" customWidth="1"/>
    <col min="8" max="16384" width="8.85546875" style="1"/>
  </cols>
  <sheetData>
    <row r="1" spans="1:7" x14ac:dyDescent="0.25">
      <c r="E1" s="24" t="s">
        <v>0</v>
      </c>
    </row>
    <row r="2" spans="1:7" x14ac:dyDescent="0.25">
      <c r="E2" s="24" t="s">
        <v>54</v>
      </c>
    </row>
    <row r="4" spans="1:7" ht="15.75" customHeight="1" x14ac:dyDescent="0.25">
      <c r="A4" s="44" t="s">
        <v>1</v>
      </c>
      <c r="B4" s="44"/>
      <c r="C4" s="44"/>
      <c r="D4" s="44"/>
      <c r="E4" s="44"/>
      <c r="F4" s="44"/>
      <c r="G4" s="44"/>
    </row>
    <row r="5" spans="1:7" ht="40.5" customHeight="1" x14ac:dyDescent="0.25">
      <c r="A5" s="2" t="s">
        <v>2</v>
      </c>
      <c r="B5" s="2" t="s">
        <v>3</v>
      </c>
      <c r="C5" s="2" t="s">
        <v>9</v>
      </c>
      <c r="D5" s="2" t="s">
        <v>4</v>
      </c>
      <c r="E5" s="2" t="s">
        <v>5</v>
      </c>
      <c r="F5" s="16" t="s">
        <v>6</v>
      </c>
      <c r="G5" s="2" t="s">
        <v>7</v>
      </c>
    </row>
    <row r="6" spans="1:7" s="3" customFormat="1" ht="17.25" customHeight="1" x14ac:dyDescent="0.25">
      <c r="A6" s="45" t="s">
        <v>12</v>
      </c>
      <c r="B6" s="46"/>
      <c r="C6" s="46"/>
      <c r="D6" s="46"/>
      <c r="E6" s="46"/>
      <c r="F6" s="46"/>
      <c r="G6" s="47"/>
    </row>
    <row r="7" spans="1:7" s="3" customFormat="1" ht="20.25" customHeight="1" x14ac:dyDescent="0.25">
      <c r="A7" s="11">
        <v>1</v>
      </c>
      <c r="B7" s="14" t="s">
        <v>13</v>
      </c>
      <c r="C7" s="14" t="s">
        <v>13</v>
      </c>
      <c r="D7" s="13" t="s">
        <v>15</v>
      </c>
      <c r="E7" s="13">
        <v>500</v>
      </c>
      <c r="F7" s="17">
        <v>145</v>
      </c>
      <c r="G7" s="15">
        <f>E7*F7</f>
        <v>72500</v>
      </c>
    </row>
    <row r="8" spans="1:7" s="3" customFormat="1" ht="19.5" customHeight="1" x14ac:dyDescent="0.25">
      <c r="A8" s="12">
        <v>2</v>
      </c>
      <c r="B8" s="14" t="s">
        <v>14</v>
      </c>
      <c r="C8" s="14" t="s">
        <v>14</v>
      </c>
      <c r="D8" s="10" t="s">
        <v>15</v>
      </c>
      <c r="E8" s="10">
        <v>6</v>
      </c>
      <c r="F8" s="17">
        <v>23000</v>
      </c>
      <c r="G8" s="15">
        <f t="shared" ref="G8:G14" si="0">E8*F8</f>
        <v>138000</v>
      </c>
    </row>
    <row r="9" spans="1:7" s="3" customFormat="1" ht="22.5" customHeight="1" x14ac:dyDescent="0.25">
      <c r="A9" s="12">
        <v>3</v>
      </c>
      <c r="B9" s="14" t="s">
        <v>56</v>
      </c>
      <c r="C9" s="14" t="s">
        <v>56</v>
      </c>
      <c r="D9" s="10" t="s">
        <v>16</v>
      </c>
      <c r="E9" s="10">
        <v>2</v>
      </c>
      <c r="F9" s="17">
        <v>44000</v>
      </c>
      <c r="G9" s="15">
        <f t="shared" si="0"/>
        <v>88000</v>
      </c>
    </row>
    <row r="10" spans="1:7" s="3" customFormat="1" ht="21.75" customHeight="1" x14ac:dyDescent="0.25">
      <c r="A10" s="35">
        <v>4</v>
      </c>
      <c r="B10" s="14" t="s">
        <v>55</v>
      </c>
      <c r="C10" s="14" t="s">
        <v>55</v>
      </c>
      <c r="D10" s="10" t="s">
        <v>17</v>
      </c>
      <c r="E10" s="10">
        <v>320</v>
      </c>
      <c r="F10" s="17">
        <v>2700</v>
      </c>
      <c r="G10" s="15">
        <f t="shared" si="0"/>
        <v>864000</v>
      </c>
    </row>
    <row r="11" spans="1:7" s="41" customFormat="1" ht="52.5" customHeight="1" x14ac:dyDescent="0.25">
      <c r="A11" s="39">
        <v>5</v>
      </c>
      <c r="B11" s="40" t="s">
        <v>28</v>
      </c>
      <c r="C11" s="40" t="s">
        <v>28</v>
      </c>
      <c r="D11" s="10" t="s">
        <v>18</v>
      </c>
      <c r="E11" s="10">
        <v>12</v>
      </c>
      <c r="F11" s="17">
        <v>72000</v>
      </c>
      <c r="G11" s="15">
        <f t="shared" si="0"/>
        <v>864000</v>
      </c>
    </row>
    <row r="12" spans="1:7" s="3" customFormat="1" ht="19.5" customHeight="1" x14ac:dyDescent="0.25">
      <c r="A12" s="35">
        <v>6</v>
      </c>
      <c r="B12" s="20" t="s">
        <v>29</v>
      </c>
      <c r="C12" s="20" t="s">
        <v>29</v>
      </c>
      <c r="D12" s="18" t="s">
        <v>18</v>
      </c>
      <c r="E12" s="18">
        <v>9</v>
      </c>
      <c r="F12" s="19">
        <v>2500</v>
      </c>
      <c r="G12" s="15">
        <f t="shared" si="0"/>
        <v>22500</v>
      </c>
    </row>
    <row r="13" spans="1:7" s="3" customFormat="1" ht="33" customHeight="1" x14ac:dyDescent="0.25">
      <c r="A13" s="35">
        <v>7</v>
      </c>
      <c r="B13" s="14" t="s">
        <v>30</v>
      </c>
      <c r="C13" s="14" t="s">
        <v>30</v>
      </c>
      <c r="D13" s="13" t="s">
        <v>15</v>
      </c>
      <c r="E13" s="10">
        <v>15</v>
      </c>
      <c r="F13" s="17">
        <v>320</v>
      </c>
      <c r="G13" s="15">
        <f t="shared" si="0"/>
        <v>4800</v>
      </c>
    </row>
    <row r="14" spans="1:7" s="3" customFormat="1" ht="51" customHeight="1" x14ac:dyDescent="0.25">
      <c r="A14" s="35">
        <v>8</v>
      </c>
      <c r="B14" s="20" t="s">
        <v>19</v>
      </c>
      <c r="C14" s="20" t="s">
        <v>19</v>
      </c>
      <c r="D14" s="22" t="s">
        <v>20</v>
      </c>
      <c r="E14" s="22">
        <v>70</v>
      </c>
      <c r="F14" s="19">
        <v>530.16</v>
      </c>
      <c r="G14" s="15">
        <f t="shared" si="0"/>
        <v>37111.199999999997</v>
      </c>
    </row>
    <row r="15" spans="1:7" s="3" customFormat="1" ht="30.75" customHeight="1" x14ac:dyDescent="0.25">
      <c r="A15" s="35">
        <v>9</v>
      </c>
      <c r="B15" s="21" t="s">
        <v>21</v>
      </c>
      <c r="C15" s="21" t="s">
        <v>21</v>
      </c>
      <c r="D15" s="18" t="s">
        <v>18</v>
      </c>
      <c r="E15" s="18">
        <f>1800+500+300</f>
        <v>2600</v>
      </c>
      <c r="F15" s="19">
        <v>89</v>
      </c>
      <c r="G15" s="15">
        <f t="shared" ref="G15:G30" si="1">E15*F15</f>
        <v>231400</v>
      </c>
    </row>
    <row r="16" spans="1:7" s="3" customFormat="1" ht="33" customHeight="1" x14ac:dyDescent="0.25">
      <c r="A16" s="35">
        <v>10</v>
      </c>
      <c r="B16" s="20" t="s">
        <v>31</v>
      </c>
      <c r="C16" s="20" t="s">
        <v>31</v>
      </c>
      <c r="D16" s="18" t="s">
        <v>18</v>
      </c>
      <c r="E16" s="18">
        <v>1200</v>
      </c>
      <c r="F16" s="19">
        <v>194.8</v>
      </c>
      <c r="G16" s="15">
        <f t="shared" si="1"/>
        <v>233760</v>
      </c>
    </row>
    <row r="17" spans="1:7" s="3" customFormat="1" ht="33.75" customHeight="1" x14ac:dyDescent="0.25">
      <c r="A17" s="35">
        <v>11</v>
      </c>
      <c r="B17" s="20" t="s">
        <v>32</v>
      </c>
      <c r="C17" s="20" t="s">
        <v>32</v>
      </c>
      <c r="D17" s="18" t="s">
        <v>18</v>
      </c>
      <c r="E17" s="18">
        <v>35</v>
      </c>
      <c r="F17" s="19">
        <v>8590</v>
      </c>
      <c r="G17" s="15">
        <f t="shared" si="1"/>
        <v>300650</v>
      </c>
    </row>
    <row r="18" spans="1:7" s="3" customFormat="1" ht="33" customHeight="1" x14ac:dyDescent="0.25">
      <c r="A18" s="35">
        <v>12</v>
      </c>
      <c r="B18" s="20" t="s">
        <v>33</v>
      </c>
      <c r="C18" s="20" t="s">
        <v>33</v>
      </c>
      <c r="D18" s="22" t="s">
        <v>16</v>
      </c>
      <c r="E18" s="22">
        <v>30</v>
      </c>
      <c r="F18" s="19">
        <v>23500</v>
      </c>
      <c r="G18" s="15">
        <f t="shared" si="1"/>
        <v>705000</v>
      </c>
    </row>
    <row r="19" spans="1:7" s="3" customFormat="1" ht="32.25" customHeight="1" x14ac:dyDescent="0.25">
      <c r="A19" s="35">
        <v>13</v>
      </c>
      <c r="B19" s="20" t="s">
        <v>34</v>
      </c>
      <c r="C19" s="20" t="s">
        <v>34</v>
      </c>
      <c r="D19" s="22" t="s">
        <v>16</v>
      </c>
      <c r="E19" s="22">
        <v>2</v>
      </c>
      <c r="F19" s="19">
        <v>23500</v>
      </c>
      <c r="G19" s="15">
        <f t="shared" si="1"/>
        <v>47000</v>
      </c>
    </row>
    <row r="20" spans="1:7" s="3" customFormat="1" ht="34.5" customHeight="1" x14ac:dyDescent="0.25">
      <c r="A20" s="35">
        <v>14</v>
      </c>
      <c r="B20" s="20" t="s">
        <v>35</v>
      </c>
      <c r="C20" s="20" t="s">
        <v>35</v>
      </c>
      <c r="D20" s="22" t="s">
        <v>16</v>
      </c>
      <c r="E20" s="22">
        <v>10</v>
      </c>
      <c r="F20" s="19">
        <v>23500</v>
      </c>
      <c r="G20" s="15">
        <f t="shared" si="1"/>
        <v>235000</v>
      </c>
    </row>
    <row r="21" spans="1:7" s="3" customFormat="1" ht="193.5" customHeight="1" x14ac:dyDescent="0.25">
      <c r="A21" s="38">
        <v>15</v>
      </c>
      <c r="B21" s="14" t="s">
        <v>52</v>
      </c>
      <c r="C21" s="14" t="s">
        <v>53</v>
      </c>
      <c r="D21" s="10" t="s">
        <v>15</v>
      </c>
      <c r="E21" s="22">
        <v>20</v>
      </c>
      <c r="F21" s="17">
        <v>500</v>
      </c>
      <c r="G21" s="15">
        <f t="shared" si="1"/>
        <v>10000</v>
      </c>
    </row>
    <row r="22" spans="1:7" s="3" customFormat="1" ht="193.5" customHeight="1" x14ac:dyDescent="0.25">
      <c r="A22" s="35">
        <v>16</v>
      </c>
      <c r="B22" s="14" t="s">
        <v>46</v>
      </c>
      <c r="C22" s="14" t="s">
        <v>22</v>
      </c>
      <c r="D22" s="10" t="s">
        <v>15</v>
      </c>
      <c r="E22" s="10">
        <f>520+50</f>
        <v>570</v>
      </c>
      <c r="F22" s="17">
        <v>500</v>
      </c>
      <c r="G22" s="15">
        <f t="shared" si="1"/>
        <v>285000</v>
      </c>
    </row>
    <row r="23" spans="1:7" s="3" customFormat="1" ht="193.5" customHeight="1" x14ac:dyDescent="0.25">
      <c r="A23" s="35">
        <v>17</v>
      </c>
      <c r="B23" s="14" t="s">
        <v>47</v>
      </c>
      <c r="C23" s="14" t="s">
        <v>23</v>
      </c>
      <c r="D23" s="10" t="s">
        <v>15</v>
      </c>
      <c r="E23" s="10">
        <f>350+30</f>
        <v>380</v>
      </c>
      <c r="F23" s="17">
        <v>500</v>
      </c>
      <c r="G23" s="15">
        <f t="shared" si="1"/>
        <v>190000</v>
      </c>
    </row>
    <row r="24" spans="1:7" s="3" customFormat="1" ht="192" customHeight="1" x14ac:dyDescent="0.25">
      <c r="A24" s="35">
        <v>18</v>
      </c>
      <c r="B24" s="14" t="s">
        <v>48</v>
      </c>
      <c r="C24" s="14" t="s">
        <v>24</v>
      </c>
      <c r="D24" s="10" t="s">
        <v>15</v>
      </c>
      <c r="E24" s="10">
        <v>150</v>
      </c>
      <c r="F24" s="17">
        <v>500</v>
      </c>
      <c r="G24" s="15">
        <f t="shared" si="1"/>
        <v>75000</v>
      </c>
    </row>
    <row r="25" spans="1:7" s="3" customFormat="1" ht="19.5" customHeight="1" x14ac:dyDescent="0.25">
      <c r="A25" s="35">
        <v>19</v>
      </c>
      <c r="B25" s="14" t="s">
        <v>26</v>
      </c>
      <c r="C25" s="14" t="s">
        <v>26</v>
      </c>
      <c r="D25" s="13" t="s">
        <v>15</v>
      </c>
      <c r="E25" s="13">
        <v>15</v>
      </c>
      <c r="F25" s="17">
        <v>1035</v>
      </c>
      <c r="G25" s="15">
        <f t="shared" si="1"/>
        <v>15525</v>
      </c>
    </row>
    <row r="26" spans="1:7" s="3" customFormat="1" ht="192" customHeight="1" x14ac:dyDescent="0.25">
      <c r="A26" s="35">
        <v>20</v>
      </c>
      <c r="B26" s="14" t="s">
        <v>45</v>
      </c>
      <c r="C26" s="14" t="s">
        <v>27</v>
      </c>
      <c r="D26" s="10" t="s">
        <v>18</v>
      </c>
      <c r="E26" s="10">
        <f>10+20</f>
        <v>30</v>
      </c>
      <c r="F26" s="17">
        <v>500</v>
      </c>
      <c r="G26" s="15">
        <f t="shared" si="1"/>
        <v>15000</v>
      </c>
    </row>
    <row r="27" spans="1:7" s="3" customFormat="1" ht="19.5" customHeight="1" x14ac:dyDescent="0.25">
      <c r="A27" s="35">
        <v>21</v>
      </c>
      <c r="B27" s="14" t="s">
        <v>25</v>
      </c>
      <c r="C27" s="14" t="s">
        <v>25</v>
      </c>
      <c r="D27" s="10" t="s">
        <v>15</v>
      </c>
      <c r="E27" s="10">
        <v>70</v>
      </c>
      <c r="F27" s="17">
        <v>400</v>
      </c>
      <c r="G27" s="15">
        <f t="shared" si="1"/>
        <v>28000</v>
      </c>
    </row>
    <row r="28" spans="1:7" s="3" customFormat="1" ht="36" customHeight="1" x14ac:dyDescent="0.25">
      <c r="A28" s="35">
        <v>22</v>
      </c>
      <c r="B28" s="14" t="s">
        <v>36</v>
      </c>
      <c r="C28" s="14" t="s">
        <v>36</v>
      </c>
      <c r="D28" s="10" t="s">
        <v>18</v>
      </c>
      <c r="E28" s="10">
        <v>50</v>
      </c>
      <c r="F28" s="17">
        <v>3000</v>
      </c>
      <c r="G28" s="15">
        <f t="shared" si="1"/>
        <v>150000</v>
      </c>
    </row>
    <row r="29" spans="1:7" s="3" customFormat="1" ht="48" customHeight="1" x14ac:dyDescent="0.25">
      <c r="A29" s="35">
        <v>23</v>
      </c>
      <c r="B29" s="20" t="s">
        <v>44</v>
      </c>
      <c r="C29" s="20" t="s">
        <v>44</v>
      </c>
      <c r="D29" s="18" t="s">
        <v>15</v>
      </c>
      <c r="E29" s="22">
        <v>800</v>
      </c>
      <c r="F29" s="19">
        <v>1280</v>
      </c>
      <c r="G29" s="15">
        <f t="shared" si="1"/>
        <v>1024000</v>
      </c>
    </row>
    <row r="30" spans="1:7" s="3" customFormat="1" ht="36" customHeight="1" x14ac:dyDescent="0.25">
      <c r="A30" s="35">
        <v>24</v>
      </c>
      <c r="B30" s="20" t="s">
        <v>37</v>
      </c>
      <c r="C30" s="20" t="s">
        <v>37</v>
      </c>
      <c r="D30" s="18" t="s">
        <v>18</v>
      </c>
      <c r="E30" s="18">
        <v>13</v>
      </c>
      <c r="F30" s="19">
        <v>13500</v>
      </c>
      <c r="G30" s="15">
        <f t="shared" si="1"/>
        <v>175500</v>
      </c>
    </row>
    <row r="31" spans="1:7" s="3" customFormat="1" ht="21" customHeight="1" x14ac:dyDescent="0.25">
      <c r="A31" s="35">
        <v>25</v>
      </c>
      <c r="B31" s="20" t="s">
        <v>43</v>
      </c>
      <c r="C31" s="20" t="s">
        <v>43</v>
      </c>
      <c r="D31" s="18" t="s">
        <v>18</v>
      </c>
      <c r="E31" s="18">
        <v>150</v>
      </c>
      <c r="F31" s="19">
        <v>950</v>
      </c>
      <c r="G31" s="15">
        <f>E31*F31</f>
        <v>142500</v>
      </c>
    </row>
    <row r="32" spans="1:7" s="3" customFormat="1" ht="81.75" customHeight="1" x14ac:dyDescent="0.25">
      <c r="A32" s="35">
        <v>26</v>
      </c>
      <c r="B32" s="20" t="s">
        <v>57</v>
      </c>
      <c r="C32" s="20" t="s">
        <v>57</v>
      </c>
      <c r="D32" s="18" t="s">
        <v>18</v>
      </c>
      <c r="E32" s="18">
        <v>8</v>
      </c>
      <c r="F32" s="19">
        <v>168810</v>
      </c>
      <c r="G32" s="15">
        <f t="shared" ref="G32:G38" si="2">E32*F32</f>
        <v>1350480</v>
      </c>
    </row>
    <row r="33" spans="1:7" s="3" customFormat="1" ht="48.75" customHeight="1" x14ac:dyDescent="0.25">
      <c r="A33" s="35">
        <v>27</v>
      </c>
      <c r="B33" s="34" t="s">
        <v>38</v>
      </c>
      <c r="C33" s="23" t="s">
        <v>38</v>
      </c>
      <c r="D33" s="32" t="s">
        <v>39</v>
      </c>
      <c r="E33" s="32">
        <f>800+200</f>
        <v>1000</v>
      </c>
      <c r="F33" s="33">
        <v>1200</v>
      </c>
      <c r="G33" s="15">
        <f t="shared" si="2"/>
        <v>1200000</v>
      </c>
    </row>
    <row r="34" spans="1:7" s="3" customFormat="1" ht="63.75" customHeight="1" x14ac:dyDescent="0.25">
      <c r="A34" s="35">
        <v>28</v>
      </c>
      <c r="B34" s="20" t="s">
        <v>40</v>
      </c>
      <c r="C34" s="20" t="s">
        <v>40</v>
      </c>
      <c r="D34" s="18" t="s">
        <v>18</v>
      </c>
      <c r="E34" s="18">
        <v>39</v>
      </c>
      <c r="F34" s="19">
        <v>7300</v>
      </c>
      <c r="G34" s="15">
        <f t="shared" si="2"/>
        <v>284700</v>
      </c>
    </row>
    <row r="35" spans="1:7" s="3" customFormat="1" ht="409.5" customHeight="1" x14ac:dyDescent="0.25">
      <c r="A35" s="50">
        <v>29</v>
      </c>
      <c r="B35" s="48" t="s">
        <v>49</v>
      </c>
      <c r="C35" s="48" t="s">
        <v>50</v>
      </c>
      <c r="D35" s="52" t="s">
        <v>15</v>
      </c>
      <c r="E35" s="52">
        <v>40</v>
      </c>
      <c r="F35" s="54">
        <v>4300</v>
      </c>
      <c r="G35" s="56">
        <f t="shared" si="2"/>
        <v>172000</v>
      </c>
    </row>
    <row r="36" spans="1:7" s="3" customFormat="1" ht="224.25" customHeight="1" x14ac:dyDescent="0.25">
      <c r="A36" s="51"/>
      <c r="B36" s="49"/>
      <c r="C36" s="49"/>
      <c r="D36" s="53"/>
      <c r="E36" s="53"/>
      <c r="F36" s="55"/>
      <c r="G36" s="57"/>
    </row>
    <row r="37" spans="1:7" s="3" customFormat="1" ht="21.75" customHeight="1" x14ac:dyDescent="0.25">
      <c r="A37" s="35">
        <v>30</v>
      </c>
      <c r="B37" s="14" t="s">
        <v>51</v>
      </c>
      <c r="C37" s="14" t="s">
        <v>51</v>
      </c>
      <c r="D37" s="10" t="s">
        <v>18</v>
      </c>
      <c r="E37" s="10">
        <v>3</v>
      </c>
      <c r="F37" s="17">
        <v>20000</v>
      </c>
      <c r="G37" s="15">
        <f t="shared" si="2"/>
        <v>60000</v>
      </c>
    </row>
    <row r="38" spans="1:7" s="3" customFormat="1" ht="30" customHeight="1" x14ac:dyDescent="0.25">
      <c r="A38" s="35">
        <v>31</v>
      </c>
      <c r="B38" s="14" t="s">
        <v>41</v>
      </c>
      <c r="C38" s="14" t="s">
        <v>41</v>
      </c>
      <c r="D38" s="10" t="s">
        <v>42</v>
      </c>
      <c r="E38" s="10">
        <v>5</v>
      </c>
      <c r="F38" s="17">
        <v>23900</v>
      </c>
      <c r="G38" s="15">
        <f t="shared" si="2"/>
        <v>119500</v>
      </c>
    </row>
    <row r="39" spans="1:7" s="6" customFormat="1" ht="26.45" customHeight="1" x14ac:dyDescent="0.25">
      <c r="A39" s="4"/>
      <c r="B39" s="5" t="s">
        <v>10</v>
      </c>
      <c r="C39" s="5"/>
      <c r="D39" s="36"/>
      <c r="E39" s="26"/>
      <c r="F39" s="27"/>
      <c r="G39" s="28">
        <f>SUM(G7:G38)</f>
        <v>9140926.1999999993</v>
      </c>
    </row>
    <row r="40" spans="1:7" ht="26.45" customHeight="1" x14ac:dyDescent="0.25">
      <c r="A40" s="7"/>
      <c r="B40" s="8"/>
      <c r="C40" s="8"/>
      <c r="D40" s="37"/>
      <c r="E40" s="29"/>
      <c r="F40" s="30"/>
      <c r="G40" s="31"/>
    </row>
    <row r="41" spans="1:7" x14ac:dyDescent="0.25">
      <c r="A41" s="43" t="s">
        <v>8</v>
      </c>
      <c r="B41" s="43"/>
      <c r="C41" s="43"/>
      <c r="D41" s="43"/>
      <c r="E41" s="43"/>
      <c r="F41" s="43"/>
      <c r="G41" s="43"/>
    </row>
    <row r="42" spans="1:7" s="9" customFormat="1" ht="53.25" customHeight="1" x14ac:dyDescent="0.25">
      <c r="A42" s="42" t="s">
        <v>11</v>
      </c>
      <c r="B42" s="42"/>
      <c r="C42" s="42"/>
      <c r="D42" s="42"/>
      <c r="E42" s="42"/>
      <c r="F42" s="42"/>
      <c r="G42" s="42"/>
    </row>
  </sheetData>
  <mergeCells count="11">
    <mergeCell ref="A42:G42"/>
    <mergeCell ref="A41:G41"/>
    <mergeCell ref="A4:G4"/>
    <mergeCell ref="A6:G6"/>
    <mergeCell ref="C35:C36"/>
    <mergeCell ref="B35:B36"/>
    <mergeCell ref="A35:A36"/>
    <mergeCell ref="D35:D36"/>
    <mergeCell ref="E35:E36"/>
    <mergeCell ref="F35:F36"/>
    <mergeCell ref="G35:G36"/>
  </mergeCells>
  <pageMargins left="0.25" right="0.25" top="0.75" bottom="0.75" header="0.3" footer="0.3"/>
  <pageSetup paperSize="9" scale="51" fitToHeight="0" orientation="portrait" r:id="rId1"/>
  <rowBreaks count="2" manualBreakCount="2">
    <brk id="25" max="6" man="1"/>
    <brk id="4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2021-03-26T10:05:31Z</cp:lastPrinted>
  <dcterms:created xsi:type="dcterms:W3CDTF">2019-03-11T10:08:28Z</dcterms:created>
  <dcterms:modified xsi:type="dcterms:W3CDTF">2021-03-26T10:05:35Z</dcterms:modified>
</cp:coreProperties>
</file>