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29 от 28.02.2022г\"/>
    </mc:Choice>
  </mc:AlternateContent>
  <bookViews>
    <workbookView xWindow="0" yWindow="0" windowWidth="20490" windowHeight="762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МИ!$A$5:$O$5</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МИ!$A$1:$G$28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3" i="1" l="1"/>
  <c r="E18" i="1"/>
  <c r="G13" i="1" l="1"/>
  <c r="G8" i="1" l="1"/>
  <c r="G7" i="1" l="1"/>
  <c r="G16" i="1"/>
  <c r="G14" i="1"/>
  <c r="G21" i="1"/>
  <c r="G22" i="1"/>
  <c r="G18" i="1"/>
  <c r="F20" i="1"/>
  <c r="G20" i="1" s="1"/>
  <c r="F19" i="1"/>
  <c r="G19" i="1" s="1"/>
  <c r="G10" i="1"/>
  <c r="G11" i="1"/>
  <c r="G9" i="1"/>
  <c r="E12" i="1"/>
  <c r="G12" i="1" s="1"/>
  <c r="G24" i="1" l="1"/>
</calcChain>
</file>

<file path=xl/sharedStrings.xml><?xml version="1.0" encoding="utf-8"?>
<sst xmlns="http://schemas.openxmlformats.org/spreadsheetml/2006/main" count="59" uniqueCount="47">
  <si>
    <t>Приложение 1</t>
  </si>
  <si>
    <t>Перечень закупаемых товаров</t>
  </si>
  <si>
    <t>№ Лота</t>
  </si>
  <si>
    <t>Наименование лота</t>
  </si>
  <si>
    <t>Ед изм</t>
  </si>
  <si>
    <t>Кол-во</t>
  </si>
  <si>
    <t>Цена, тенге</t>
  </si>
  <si>
    <t>Сумма, тенге</t>
  </si>
  <si>
    <t>ИТОГО:</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</si>
  <si>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</si>
  <si>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</si>
  <si>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</si>
  <si>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</si>
  <si>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</si>
  <si>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к объявлению 29 от 28.02.2022г.</t>
  </si>
  <si>
    <t>Гастростомическая трубка с раздельными портами для питания и доставки медикаментов размер 18</t>
  </si>
  <si>
    <t>Гастростомическая трубка с раздельными портами для питания и доставки медикаментов размер 16</t>
  </si>
  <si>
    <t>Гастростомическая трубка с раздельными портами для питания и доставки медикаментов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</si>
  <si>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</si>
  <si>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</si>
  <si>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</si>
  <si>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Набор для плеврального и грудного дренажа</t>
  </si>
  <si>
    <t>Благодаря тонкостенной пункционной игле и двойному возвратному клапану с коннектором, обеспечивает безболезненное и эффективное проведение процедуры плеврального и грудного дренированирования. В состав набора входит: тонкостенная пункционная игла 3.35х78мм, рентгеноконтрастный катетер из полиуретана 2.7х450мм с заглушкой и защитным чехлом, двойной антирефлюксный клапан с коннектором, пакет для сбора жидкости 2л, трехкомпонентный шприц 60мл типа Люер Лок, трехходовой кран 360°, белый, удлинительная линия 10 см</t>
  </si>
  <si>
    <t>Термографическая пленка 5В для принтеров AGFA Drystar, размер 35*43 см (авто).</t>
  </si>
  <si>
    <t>Термографическая пленка 5В для принтеров AGFA Drystar, размер 35*43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</si>
  <si>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28х35 см (маммо).</t>
  </si>
  <si>
    <t>Термографическая пленка 5В для принтеров AGFA Drystar, размер 28х35 см (маммо).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</si>
  <si>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28*35 см (авто).</t>
  </si>
  <si>
    <t>Термографическая пленка 5В для принтеров AGFA Drystar, размер 28*35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</si>
  <si>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упаковка</t>
  </si>
  <si>
    <t>Тонометр автоматический</t>
  </si>
  <si>
    <t>Тонометр механический медицинский</t>
  </si>
  <si>
    <t>Дисплей жидкокристаллический. Питание  6 В = 4 x 1,5 В миньон AA (LR 6). Погрешность измерения (давление в манжете), мм. рт. ст.  ± 3 ммHg. Погрешность измерения (частота пульса), % от показаний  ± 5 % от значения. Место наложения манжеты запястье. Размер манжет  220 – 300 мм для взрослых со средней окружностью плеча см. Прибор для измерения артериального  давления электронный.</t>
  </si>
  <si>
    <t xml:space="preserve">Рециркулятор УФ-бактерицидный, настенный, двухламповый с принудительной циркуляцией воздушного потока для обеззараживания воздуха помещений I-V категорий объемом до 50 м3 в присутствии и отсутствии людей </t>
  </si>
  <si>
    <t xml:space="preserve">Рециркулятор предназначен для обеззараживания воздуха помещений I-V категорий объемом до 50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15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ВА;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15W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225 х 130 х 715мм; 
Масса - не более 6 кг; 
Средняя наработка на отказ не менее 1500 часов; 
Средний срок службы не менее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- 60 куб. м/ час. 
 Рабочая комплектация: Облучатель-рециркулятор в сборе - не менее 1шт. Лампа бактерицидная - не менее 2шт. Паспорт не менее - 1шт.
</t>
  </si>
  <si>
    <t xml:space="preserve">Рециркулятор УФ-бактерицидный (настенный, в комплектации с передвижной тележкой) двухламповый с принудительной циркуляцией воздушного потока для обеззараживания воздуха помещений I-V категорий объемом до 75 м3 в присутствии и отсутствии людей </t>
  </si>
  <si>
    <t xml:space="preserve">Рециркулятор предназначен для обеззараживания воздуха помещений I-V категорий объемом до 75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30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30W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225х130х1140 мм;
Масса - не более 8 кг;
Средняя наработка на отказ не менее - 1500 часов;
Средний срок службы не менее - 5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- 90 куб. м/ час. 
 Рабочая комплектация: Облучатель-рециркулятор в сборе - не менее 1шт. Лампа бактерицидная - не менее 2шт. Паспорт не менее - 1шт.
</t>
  </si>
  <si>
    <t xml:space="preserve">Объем манжеты 25–40 см. Шкала деления – 2 мм. Стетоскоп входит в конструкцию. Головка фонендоскопа – металлическая. Материал камеры и нагнетателя – латекс. Накачка воздуха – ручная. Массой – не более 385 грамм. Неточность показателей до 3%.
</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</si>
  <si>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</si>
  <si>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</si>
  <si>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</si>
  <si>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</si>
  <si>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Натронная известь</t>
  </si>
  <si>
    <t>Натронная известь  гранулы 2,5-5,0, канистра 4.5 кг</t>
  </si>
  <si>
    <t>канистра</t>
  </si>
  <si>
    <t>Электронный термометр (или градусник) </t>
  </si>
  <si>
    <t xml:space="preserve">Время измерения: не менее 60 сек. Индикатор температуры: 3-разрядный (°C), 
отображение температуры с дискретностью 0,1 градуса. Пределы допускаемой погрешности: ± 0,1 °C (32,0 - 43,0 °C). Диапазон измерений температуры: от 32,0 до 43,0 °C. Звуковой сигнал: Есть, оповещает об окончании минимального времени измерения (Измерение продолжается даже после подачи звукового сигнала). Автоматическое отключение: Есть (Термометр автоматически выключится через 10 минут после использования)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</si>
</sst>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9"/>
      <name val="Times New Roman"/>
      <family val="1"/>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center" vertical="center"/>
    </xf>
    <xf numFmtId="43" fontId="6" fillId="0" borderId="2" xfId="19" applyFont="1" applyFill="1" applyBorder="1" applyAlignment="1">
      <alignment horizontal="right" vertical="center" wrapText="1"/>
    </xf>
    <xf numFmtId="0" fontId="6" fillId="0" borderId="2" xfId="1" applyFont="1" applyBorder="1" applyAlignment="1">
      <alignment horizontal="left" vertical="top" wrapText="1"/>
    </xf>
    <xf numFmtId="0" fontId="6" fillId="0" borderId="2" xfId="1" applyFont="1" applyBorder="1" applyAlignment="1">
      <alignment horizontal="center" vertical="center"/>
    </xf>
    <xf numFmtId="43" fontId="6" fillId="0" borderId="2" xfId="22" applyFont="1" applyBorder="1" applyAlignment="1">
      <alignment horizontal="right" vertical="center" wrapText="1"/>
    </xf>
    <xf numFmtId="0" fontId="7" fillId="0" borderId="0" xfId="1" applyFont="1"/>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xf>
    <xf numFmtId="0" fontId="7" fillId="0" borderId="0" xfId="1" applyFont="1" applyAlignment="1">
      <alignment vertical="top"/>
    </xf>
    <xf numFmtId="0" fontId="8" fillId="0" borderId="2" xfId="1" applyFont="1" applyBorder="1" applyAlignment="1">
      <alignment horizontal="center" vertical="center" wrapText="1"/>
    </xf>
    <xf numFmtId="0" fontId="7" fillId="0" borderId="0" xfId="1" applyFont="1" applyFill="1"/>
    <xf numFmtId="0" fontId="9" fillId="0" borderId="2" xfId="1" applyFont="1" applyBorder="1" applyAlignment="1">
      <alignment horizontal="center" vertical="center"/>
    </xf>
    <xf numFmtId="0" fontId="6" fillId="0" borderId="2" xfId="19" applyNumberFormat="1" applyFont="1" applyFill="1" applyBorder="1" applyAlignment="1">
      <alignment horizontal="center" vertical="center"/>
    </xf>
    <xf numFmtId="43" fontId="6" fillId="0" borderId="2" xfId="1" applyNumberFormat="1" applyFont="1" applyBorder="1" applyAlignment="1">
      <alignment horizontal="right" vertical="center" wrapText="1"/>
    </xf>
    <xf numFmtId="0" fontId="6" fillId="0" borderId="0" xfId="1" applyFont="1" applyFill="1"/>
    <xf numFmtId="0" fontId="8" fillId="0" borderId="2" xfId="1" applyFont="1" applyBorder="1" applyAlignment="1">
      <alignment horizontal="center" vertical="center"/>
    </xf>
    <xf numFmtId="0" fontId="7" fillId="2" borderId="2" xfId="0" applyFont="1" applyFill="1" applyBorder="1" applyAlignment="1">
      <alignment vertical="top" wrapText="1"/>
    </xf>
    <xf numFmtId="0" fontId="6" fillId="0" borderId="5" xfId="0" applyFont="1" applyFill="1" applyBorder="1" applyAlignment="1">
      <alignment horizontal="center" vertical="center" wrapText="1"/>
    </xf>
    <xf numFmtId="3" fontId="6" fillId="0" borderId="2" xfId="19" applyNumberFormat="1" applyFont="1" applyFill="1" applyBorder="1" applyAlignment="1">
      <alignment horizontal="center" vertical="center"/>
    </xf>
    <xf numFmtId="0" fontId="6" fillId="0" borderId="7" xfId="0" applyFont="1" applyFill="1" applyBorder="1" applyAlignment="1">
      <alignment horizontal="left" vertical="top" wrapText="1"/>
    </xf>
    <xf numFmtId="0" fontId="6" fillId="0" borderId="2" xfId="5"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1" applyFont="1" applyBorder="1"/>
    <xf numFmtId="3" fontId="8" fillId="0" borderId="2" xfId="1" applyNumberFormat="1" applyFont="1" applyBorder="1" applyAlignment="1">
      <alignment horizontal="center" vertical="center"/>
    </xf>
    <xf numFmtId="4" fontId="8" fillId="0" borderId="2" xfId="1" applyNumberFormat="1" applyFont="1" applyBorder="1" applyAlignment="1">
      <alignment horizontal="right" vertical="center"/>
    </xf>
    <xf numFmtId="0" fontId="6" fillId="0" borderId="0" xfId="0" applyFont="1" applyFill="1" applyBorder="1" applyAlignment="1">
      <alignment vertical="top" wrapText="1"/>
    </xf>
    <xf numFmtId="0" fontId="6" fillId="0" borderId="0" xfId="0" applyFont="1" applyFill="1"/>
    <xf numFmtId="0" fontId="8" fillId="0" borderId="6" xfId="1" applyFont="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vertical="top" wrapText="1"/>
    </xf>
    <xf numFmtId="0" fontId="10" fillId="0" borderId="2" xfId="0" applyFont="1" applyFill="1" applyBorder="1" applyAlignment="1">
      <alignment horizontal="center" vertical="center" wrapText="1"/>
    </xf>
    <xf numFmtId="3" fontId="10" fillId="0" borderId="2" xfId="19" applyNumberFormat="1" applyFont="1" applyFill="1" applyBorder="1" applyAlignment="1">
      <alignment horizontal="center" vertical="center"/>
    </xf>
    <xf numFmtId="43" fontId="10" fillId="0" borderId="2" xfId="19" applyFont="1" applyFill="1" applyBorder="1" applyAlignment="1">
      <alignment horizontal="right" vertical="center" wrapText="1"/>
    </xf>
    <xf numFmtId="43" fontId="6" fillId="0" borderId="6" xfId="1" applyNumberFormat="1" applyFont="1" applyBorder="1" applyAlignment="1">
      <alignment horizontal="right" vertical="center" wrapText="1"/>
    </xf>
    <xf numFmtId="43" fontId="6" fillId="0" borderId="7" xfId="1" applyNumberFormat="1" applyFont="1" applyBorder="1" applyAlignment="1">
      <alignment horizontal="right" vertical="center" wrapText="1"/>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 xfId="1" applyFont="1" applyBorder="1" applyAlignment="1">
      <alignment horizontal="center"/>
    </xf>
    <xf numFmtId="0" fontId="6" fillId="0" borderId="0" xfId="0" applyFont="1" applyFill="1" applyBorder="1" applyAlignment="1"/>
    <xf numFmtId="0" fontId="6" fillId="0" borderId="0" xfId="0" applyFont="1" applyFill="1" applyBorder="1" applyAlignment="1">
      <alignment horizontal="left" vertical="top"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7" fillId="2" borderId="2" xfId="0" applyFont="1" applyFill="1" applyBorder="1" applyAlignment="1">
      <alignment vertical="center" wrapText="1"/>
    </xf>
    <xf numFmtId="0" fontId="6" fillId="0" borderId="2" xfId="1" applyFont="1" applyBorder="1" applyAlignment="1">
      <alignment horizontal="left" vertical="center" wrapText="1"/>
    </xf>
    <xf numFmtId="0" fontId="6" fillId="0" borderId="7" xfId="0" applyFont="1" applyFill="1" applyBorder="1" applyAlignment="1">
      <alignment horizontal="left" vertical="center" wrapText="1"/>
    </xf>
    <xf numFmtId="0" fontId="6" fillId="0" borderId="2" xfId="5" applyFont="1" applyFill="1" applyBorder="1" applyAlignment="1">
      <alignment horizontal="left" vertical="center" wrapText="1"/>
    </xf>
    <xf numFmtId="43" fontId="6" fillId="0" borderId="6" xfId="22" applyFont="1" applyBorder="1" applyAlignment="1">
      <alignment horizontal="right" vertical="center" wrapText="1"/>
    </xf>
    <xf numFmtId="43" fontId="6" fillId="0" borderId="7" xfId="22" applyFont="1" applyBorder="1" applyAlignment="1">
      <alignment horizontal="right" vertical="center" wrapText="1"/>
    </xf>
  </cellXfs>
  <cellStyles count="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zoomScale="115" zoomScaleSheetLayoutView="115" workbookViewId="0">
      <selection activeCell="B3" sqref="B3"/>
    </sheetView>
  </sheetViews>
  <sheetFormatPr defaultColWidth="8.85546875" defaultRowHeight="12.75" x14ac:dyDescent="0.2"/>
  <cols>
    <col min="1" max="1" width="8.85546875" style="8"/>
    <col min="2" max="2" width="61.140625" style="8" customWidth="1"/>
    <col min="3" max="3" width="61" style="8" customWidth="1"/>
    <col min="4" max="4" width="13.28515625" style="9" customWidth="1"/>
    <col min="5" max="5" width="15.42578125" style="9" customWidth="1"/>
    <col min="6" max="6" width="15.28515625" style="11" customWidth="1"/>
    <col min="7" max="7" width="21.28515625" style="12" customWidth="1"/>
    <col min="8" max="8" width="16.5703125" style="8" customWidth="1"/>
    <col min="9" max="16384" width="8.85546875" style="8"/>
  </cols>
  <sheetData>
    <row r="1" spans="1:7" x14ac:dyDescent="0.2">
      <c r="E1" s="10" t="s">
        <v>0</v>
      </c>
    </row>
    <row r="2" spans="1:7" x14ac:dyDescent="0.2">
      <c r="E2" s="10" t="s">
        <v>14</v>
      </c>
    </row>
    <row r="3" spans="1:7" x14ac:dyDescent="0.2">
      <c r="B3" s="13"/>
    </row>
    <row r="4" spans="1:7" ht="15.75" customHeight="1" x14ac:dyDescent="0.2">
      <c r="A4" s="43" t="s">
        <v>1</v>
      </c>
      <c r="B4" s="43"/>
      <c r="C4" s="43"/>
      <c r="D4" s="43"/>
      <c r="E4" s="43"/>
      <c r="F4" s="43"/>
      <c r="G4" s="43"/>
    </row>
    <row r="5" spans="1:7" ht="40.5" customHeight="1" x14ac:dyDescent="0.2">
      <c r="A5" s="14" t="s">
        <v>2</v>
      </c>
      <c r="B5" s="14" t="s">
        <v>3</v>
      </c>
      <c r="C5" s="14" t="s">
        <v>10</v>
      </c>
      <c r="D5" s="14" t="s">
        <v>4</v>
      </c>
      <c r="E5" s="14" t="s">
        <v>5</v>
      </c>
      <c r="F5" s="14" t="s">
        <v>6</v>
      </c>
      <c r="G5" s="14" t="s">
        <v>7</v>
      </c>
    </row>
    <row r="6" spans="1:7" s="15" customFormat="1" ht="15.75" customHeight="1" x14ac:dyDescent="0.2">
      <c r="A6" s="46" t="s">
        <v>12</v>
      </c>
      <c r="B6" s="47"/>
      <c r="C6" s="47"/>
      <c r="D6" s="47"/>
      <c r="E6" s="47"/>
      <c r="F6" s="47"/>
      <c r="G6" s="48"/>
    </row>
    <row r="7" spans="1:7" s="15" customFormat="1" ht="106.5" customHeight="1" x14ac:dyDescent="0.2">
      <c r="A7" s="20">
        <v>1</v>
      </c>
      <c r="B7" s="26" t="s">
        <v>38</v>
      </c>
      <c r="C7" s="2" t="s">
        <v>39</v>
      </c>
      <c r="D7" s="3" t="s">
        <v>13</v>
      </c>
      <c r="E7" s="23">
        <v>8</v>
      </c>
      <c r="F7" s="4">
        <v>5200</v>
      </c>
      <c r="G7" s="18">
        <f>E7*F7</f>
        <v>41600</v>
      </c>
    </row>
    <row r="8" spans="1:7" s="15" customFormat="1" ht="48.75" customHeight="1" x14ac:dyDescent="0.2">
      <c r="A8" s="20">
        <v>2</v>
      </c>
      <c r="B8" s="34" t="s">
        <v>40</v>
      </c>
      <c r="C8" s="35" t="s">
        <v>41</v>
      </c>
      <c r="D8" s="3" t="s">
        <v>13</v>
      </c>
      <c r="E8" s="37">
        <v>500</v>
      </c>
      <c r="F8" s="38">
        <v>836</v>
      </c>
      <c r="G8" s="18">
        <f>E8*F8</f>
        <v>418000</v>
      </c>
    </row>
    <row r="9" spans="1:7" s="19" customFormat="1" ht="105.75" customHeight="1" x14ac:dyDescent="0.2">
      <c r="A9" s="16">
        <v>3</v>
      </c>
      <c r="B9" s="1" t="s">
        <v>17</v>
      </c>
      <c r="C9" s="2" t="s">
        <v>18</v>
      </c>
      <c r="D9" s="3" t="s">
        <v>13</v>
      </c>
      <c r="E9" s="17">
        <v>15</v>
      </c>
      <c r="F9" s="4">
        <v>27000</v>
      </c>
      <c r="G9" s="18">
        <f>E9*F9</f>
        <v>405000</v>
      </c>
    </row>
    <row r="10" spans="1:7" s="19" customFormat="1" ht="107.25" customHeight="1" x14ac:dyDescent="0.2">
      <c r="A10" s="20">
        <v>4</v>
      </c>
      <c r="B10" s="1" t="s">
        <v>15</v>
      </c>
      <c r="C10" s="2" t="s">
        <v>19</v>
      </c>
      <c r="D10" s="3" t="s">
        <v>13</v>
      </c>
      <c r="E10" s="17">
        <v>10</v>
      </c>
      <c r="F10" s="4">
        <v>27000</v>
      </c>
      <c r="G10" s="18">
        <f t="shared" ref="G10:G23" si="0">E10*F10</f>
        <v>270000</v>
      </c>
    </row>
    <row r="11" spans="1:7" s="19" customFormat="1" ht="107.25" customHeight="1" x14ac:dyDescent="0.2">
      <c r="A11" s="16">
        <v>5</v>
      </c>
      <c r="B11" s="1" t="s">
        <v>16</v>
      </c>
      <c r="C11" s="2" t="s">
        <v>20</v>
      </c>
      <c r="D11" s="3" t="s">
        <v>13</v>
      </c>
      <c r="E11" s="17">
        <v>5</v>
      </c>
      <c r="F11" s="4">
        <v>27000</v>
      </c>
      <c r="G11" s="18">
        <f t="shared" si="0"/>
        <v>135000</v>
      </c>
    </row>
    <row r="12" spans="1:7" s="19" customFormat="1" ht="104.25" customHeight="1" x14ac:dyDescent="0.2">
      <c r="A12" s="20">
        <v>6</v>
      </c>
      <c r="B12" s="58" t="s">
        <v>21</v>
      </c>
      <c r="C12" s="5" t="s">
        <v>22</v>
      </c>
      <c r="D12" s="3" t="s">
        <v>13</v>
      </c>
      <c r="E12" s="6">
        <f>145+10</f>
        <v>155</v>
      </c>
      <c r="F12" s="7">
        <v>14006.3</v>
      </c>
      <c r="G12" s="18">
        <f t="shared" si="0"/>
        <v>2170976.5</v>
      </c>
    </row>
    <row r="13" spans="1:7" s="19" customFormat="1" ht="12.75" customHeight="1" x14ac:dyDescent="0.2">
      <c r="A13" s="33">
        <v>7</v>
      </c>
      <c r="B13" s="34" t="s">
        <v>42</v>
      </c>
      <c r="C13" s="35" t="s">
        <v>43</v>
      </c>
      <c r="D13" s="36" t="s">
        <v>44</v>
      </c>
      <c r="E13" s="37">
        <v>100</v>
      </c>
      <c r="F13" s="38">
        <v>15000</v>
      </c>
      <c r="G13" s="18">
        <f t="shared" si="0"/>
        <v>1500000</v>
      </c>
    </row>
    <row r="14" spans="1:7" s="19" customFormat="1" ht="409.5" customHeight="1" x14ac:dyDescent="0.2">
      <c r="A14" s="41">
        <v>8</v>
      </c>
      <c r="B14" s="49" t="s">
        <v>33</v>
      </c>
      <c r="C14" s="51" t="s">
        <v>34</v>
      </c>
      <c r="D14" s="53" t="s">
        <v>13</v>
      </c>
      <c r="E14" s="55">
        <v>23</v>
      </c>
      <c r="F14" s="61">
        <v>71400</v>
      </c>
      <c r="G14" s="39">
        <f>E14*F14</f>
        <v>1642200</v>
      </c>
    </row>
    <row r="15" spans="1:7" s="19" customFormat="1" ht="246.75" customHeight="1" x14ac:dyDescent="0.2">
      <c r="A15" s="42"/>
      <c r="B15" s="50"/>
      <c r="C15" s="52"/>
      <c r="D15" s="54"/>
      <c r="E15" s="56"/>
      <c r="F15" s="62"/>
      <c r="G15" s="40"/>
    </row>
    <row r="16" spans="1:7" s="19" customFormat="1" ht="409.5" customHeight="1" x14ac:dyDescent="0.2">
      <c r="A16" s="41">
        <v>9</v>
      </c>
      <c r="B16" s="49" t="s">
        <v>35</v>
      </c>
      <c r="C16" s="51" t="s">
        <v>36</v>
      </c>
      <c r="D16" s="53" t="s">
        <v>13</v>
      </c>
      <c r="E16" s="55">
        <v>5</v>
      </c>
      <c r="F16" s="61">
        <v>109200</v>
      </c>
      <c r="G16" s="39">
        <f>E16*F16</f>
        <v>546000</v>
      </c>
    </row>
    <row r="17" spans="1:15" s="19" customFormat="1" ht="257.25" customHeight="1" x14ac:dyDescent="0.2">
      <c r="A17" s="42"/>
      <c r="B17" s="50"/>
      <c r="C17" s="52"/>
      <c r="D17" s="54"/>
      <c r="E17" s="56"/>
      <c r="F17" s="62"/>
      <c r="G17" s="40"/>
    </row>
    <row r="18" spans="1:15" s="19" customFormat="1" ht="105.75" customHeight="1" x14ac:dyDescent="0.2">
      <c r="A18" s="16">
        <v>10</v>
      </c>
      <c r="B18" s="57" t="s">
        <v>23</v>
      </c>
      <c r="C18" s="21" t="s">
        <v>24</v>
      </c>
      <c r="D18" s="22" t="s">
        <v>29</v>
      </c>
      <c r="E18" s="23">
        <f>5+10</f>
        <v>15</v>
      </c>
      <c r="F18" s="4">
        <v>105000</v>
      </c>
      <c r="G18" s="18">
        <f t="shared" si="0"/>
        <v>1575000</v>
      </c>
    </row>
    <row r="19" spans="1:15" s="19" customFormat="1" ht="106.5" customHeight="1" x14ac:dyDescent="0.2">
      <c r="A19" s="20">
        <v>11</v>
      </c>
      <c r="B19" s="59" t="s">
        <v>25</v>
      </c>
      <c r="C19" s="24" t="s">
        <v>26</v>
      </c>
      <c r="D19" s="22" t="s">
        <v>29</v>
      </c>
      <c r="E19" s="23">
        <v>10</v>
      </c>
      <c r="F19" s="4">
        <f>99800*1.07</f>
        <v>106786</v>
      </c>
      <c r="G19" s="18">
        <f t="shared" si="0"/>
        <v>1067860</v>
      </c>
    </row>
    <row r="20" spans="1:15" s="19" customFormat="1" ht="107.25" customHeight="1" x14ac:dyDescent="0.2">
      <c r="A20" s="16">
        <v>12</v>
      </c>
      <c r="B20" s="60" t="s">
        <v>27</v>
      </c>
      <c r="C20" s="25" t="s">
        <v>28</v>
      </c>
      <c r="D20" s="22" t="s">
        <v>29</v>
      </c>
      <c r="E20" s="23">
        <v>10</v>
      </c>
      <c r="F20" s="4">
        <f>76400*1.07</f>
        <v>81748</v>
      </c>
      <c r="G20" s="18">
        <f t="shared" si="0"/>
        <v>817480</v>
      </c>
    </row>
    <row r="21" spans="1:15" s="15" customFormat="1" ht="81" customHeight="1" x14ac:dyDescent="0.2">
      <c r="A21" s="20">
        <v>13</v>
      </c>
      <c r="B21" s="26" t="s">
        <v>30</v>
      </c>
      <c r="C21" s="2" t="s">
        <v>32</v>
      </c>
      <c r="D21" s="27" t="s">
        <v>13</v>
      </c>
      <c r="E21" s="23">
        <v>5</v>
      </c>
      <c r="F21" s="4">
        <v>24990</v>
      </c>
      <c r="G21" s="18">
        <f t="shared" si="0"/>
        <v>124950</v>
      </c>
    </row>
    <row r="22" spans="1:15" s="15" customFormat="1" ht="52.5" customHeight="1" x14ac:dyDescent="0.2">
      <c r="A22" s="16">
        <v>14</v>
      </c>
      <c r="B22" s="26" t="s">
        <v>31</v>
      </c>
      <c r="C22" s="2" t="s">
        <v>37</v>
      </c>
      <c r="D22" s="27" t="s">
        <v>13</v>
      </c>
      <c r="E22" s="23">
        <v>9</v>
      </c>
      <c r="F22" s="4">
        <v>5500</v>
      </c>
      <c r="G22" s="18">
        <f t="shared" si="0"/>
        <v>49500</v>
      </c>
    </row>
    <row r="23" spans="1:15" s="15" customFormat="1" ht="84.75" customHeight="1" x14ac:dyDescent="0.2">
      <c r="A23" s="20">
        <v>15</v>
      </c>
      <c r="B23" s="34" t="s">
        <v>45</v>
      </c>
      <c r="C23" s="35" t="s">
        <v>46</v>
      </c>
      <c r="D23" s="27" t="s">
        <v>13</v>
      </c>
      <c r="E23" s="37">
        <v>20</v>
      </c>
      <c r="F23" s="38">
        <v>2160</v>
      </c>
      <c r="G23" s="18">
        <f t="shared" si="0"/>
        <v>43200</v>
      </c>
    </row>
    <row r="24" spans="1:15" ht="21.6" customHeight="1" x14ac:dyDescent="0.2">
      <c r="A24" s="28"/>
      <c r="B24" s="28" t="s">
        <v>8</v>
      </c>
      <c r="C24" s="28"/>
      <c r="D24" s="20"/>
      <c r="E24" s="29"/>
      <c r="F24" s="30"/>
      <c r="G24" s="30">
        <f>SUM(G7:G23)</f>
        <v>10806766.5</v>
      </c>
    </row>
    <row r="25" spans="1:15" ht="26.45" customHeight="1" x14ac:dyDescent="0.2"/>
    <row r="26" spans="1:15" x14ac:dyDescent="0.2">
      <c r="A26" s="44" t="s">
        <v>9</v>
      </c>
      <c r="B26" s="44"/>
      <c r="C26" s="44"/>
      <c r="D26" s="44"/>
      <c r="E26" s="44"/>
      <c r="F26" s="44"/>
      <c r="G26" s="44"/>
      <c r="H26" s="44"/>
    </row>
    <row r="27" spans="1:15" s="32" customFormat="1" ht="53.25" customHeight="1" x14ac:dyDescent="0.2">
      <c r="A27" s="45" t="s">
        <v>11</v>
      </c>
      <c r="B27" s="45"/>
      <c r="C27" s="45"/>
      <c r="D27" s="45"/>
      <c r="E27" s="45"/>
      <c r="F27" s="45"/>
      <c r="G27" s="45"/>
      <c r="H27" s="31"/>
      <c r="I27" s="31"/>
      <c r="J27" s="31"/>
      <c r="K27" s="31"/>
      <c r="L27" s="31"/>
      <c r="M27" s="31"/>
      <c r="N27" s="31"/>
      <c r="O27" s="31"/>
    </row>
  </sheetData>
  <mergeCells count="18">
    <mergeCell ref="A26:H26"/>
    <mergeCell ref="A27:G27"/>
    <mergeCell ref="A6:G6"/>
    <mergeCell ref="B14:B15"/>
    <mergeCell ref="C14:C15"/>
    <mergeCell ref="D14:D15"/>
    <mergeCell ref="E14:E15"/>
    <mergeCell ref="B16:B17"/>
    <mergeCell ref="C16:C17"/>
    <mergeCell ref="D16:D17"/>
    <mergeCell ref="E16:E17"/>
    <mergeCell ref="A14:A15"/>
    <mergeCell ref="F14:F15"/>
    <mergeCell ref="G14:G15"/>
    <mergeCell ref="A16:A17"/>
    <mergeCell ref="F16:F17"/>
    <mergeCell ref="G16:G17"/>
    <mergeCell ref="A4:G4"/>
  </mergeCells>
  <pageMargins left="0.19685039370078741" right="0.19685039370078741" top="0.74803149606299213" bottom="0.74803149606299213"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2022-02-28T10:46:26Z</cp:lastPrinted>
  <dcterms:created xsi:type="dcterms:W3CDTF">2019-03-11T10:08:28Z</dcterms:created>
  <dcterms:modified xsi:type="dcterms:W3CDTF">2022-02-28T10:52:04Z</dcterms:modified>
</cp:coreProperties>
</file>