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Объявления 2021 г\40 от 17.05.2021г\"/>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ИМН'!$A$1:$G$41</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28" i="1" l="1"/>
  <c r="G29" i="1"/>
  <c r="G21" i="1" l="1"/>
  <c r="E25" i="1"/>
  <c r="G25" i="1" s="1"/>
  <c r="G24" i="1"/>
  <c r="G26" i="1" l="1"/>
  <c r="E19" i="1" l="1"/>
  <c r="E22" i="1"/>
  <c r="G8" i="1" l="1"/>
  <c r="G9" i="1"/>
  <c r="G10" i="1"/>
  <c r="G11" i="1"/>
  <c r="G12" i="1"/>
  <c r="G27" i="1" l="1"/>
  <c r="G30" i="1"/>
  <c r="G31" i="1"/>
  <c r="G32" i="1"/>
  <c r="G33" i="1"/>
  <c r="G34" i="1"/>
  <c r="G35" i="1"/>
  <c r="G36" i="1"/>
  <c r="G7" i="1"/>
  <c r="G13" i="1" l="1"/>
  <c r="G14" i="1"/>
  <c r="G15" i="1"/>
  <c r="G16" i="1"/>
  <c r="G37" i="1" s="1"/>
  <c r="G17" i="1"/>
  <c r="G18" i="1"/>
  <c r="G19" i="1"/>
  <c r="G20" i="1"/>
  <c r="G22" i="1"/>
  <c r="G23" i="1"/>
</calcChain>
</file>

<file path=xl/sharedStrings.xml><?xml version="1.0" encoding="utf-8"?>
<sst xmlns="http://schemas.openxmlformats.org/spreadsheetml/2006/main" count="104" uniqueCount="70">
  <si>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</si>
  <si>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</si>
  <si>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</si>
  <si>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</si>
  <si>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</si>
  <si>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</si>
  <si>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</si>
  <si>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</si>
  <si>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</si>
  <si>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</si>
  <si>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</si>
  <si>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</si>
  <si>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</si>
  <si>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штук</t>
  </si>
  <si>
    <t>уп</t>
  </si>
  <si>
    <t>шт</t>
  </si>
  <si>
    <t>Шприц Жане 100,0 одноразовый с наконечникам для катетерной насадки</t>
  </si>
  <si>
    <t>Планшеты для определения группы крови размер 15*30 см</t>
  </si>
  <si>
    <t>к объявлению 40 от 17.05.2021г.</t>
  </si>
  <si>
    <t>Щетка одноразовая для чистки эндоскопических инструментов</t>
  </si>
  <si>
    <t>Касcеты для идентификаци пациента для аппарата ZEBRA</t>
  </si>
  <si>
    <t>Касеты для идентификаци пациента для аппарата ZEBRA, № 200 браслетов, цвет- белый ,279,4 мм х 25,4 мм</t>
  </si>
  <si>
    <t>Каcсеты для идентификаци пациента для аппарата ZEBRA</t>
  </si>
  <si>
    <t>Касеты для идентификаци пациента для аппарата ZEBRA, № 200 браслетов, цвет- синий ,279,4 мм х 25,4 мм</t>
  </si>
  <si>
    <t>Касеты для идентификаци пациента для аппарата ZEBRA, № 200 браслетов, цвет- оранжевый, 279,4 мм х 25,4 мм</t>
  </si>
  <si>
    <t>Катетер Фолея 2х ходовой №16, цилиндрический 16 Ch, баллон 5-15 мл, 2 отверстия, длина 40 см</t>
  </si>
  <si>
    <t>Катетер Фолея 2х ходовой №18, цилиндрический 18 Ch, баллон 5-15 мл, 2 отверстия, длина 40 см</t>
  </si>
  <si>
    <t xml:space="preserve">Катетр Фолея  2 ходовой  № 20, цилиндрический 20 Ch, баллон 5-15 мл, 2 отверстия, длина 40 см </t>
  </si>
  <si>
    <t>Катетр Фолея  2 ходовой  № 26, цилиндрический 26 Ch,баллон 30-50мл,2 отверствия,длина 40 см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</si>
  <si>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30-50 мл. Размер 26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</si>
  <si>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</si>
  <si>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18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</si>
  <si>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</si>
  <si>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Лампа ксеноновая</t>
  </si>
  <si>
    <t>Срок службы не менее 500 часов. На эндоскопический комплекс для общехирургических операция OLYMPUS CLV-190.</t>
  </si>
  <si>
    <t>Марля</t>
  </si>
  <si>
    <t>метр</t>
  </si>
  <si>
    <t>Набор для катетеризации крупных сосудов 2х канальный</t>
  </si>
  <si>
    <t>Набор для катетеризации крупных сосудов, одноразовый, стерильный.  Катетер двухканальный 7F*20см, проводник J 035*60см, дилататор 8F*12см,  игла 18G*7см, шприц 10мл, скальпель, Мотыльковый клапан с зажимом</t>
  </si>
  <si>
    <t>Бахилы одноразовые низкие с крючками</t>
  </si>
  <si>
    <t>пара</t>
  </si>
  <si>
    <t xml:space="preserve">Фильтр ,одноразовый </t>
  </si>
  <si>
    <t>Фильтр ,одноразовый для использования с асперационными помпами с соединениями для трубок. Специальное соединение состороны емкости, со стороны конусообразное соединение. Для помп Karl Storz Hamou Endomat 26331020, Unimat 2,  Unimat plus 20321020, нестирильно 10шт/уп.</t>
  </si>
  <si>
    <t xml:space="preserve">Шприц Жане 100,0 </t>
  </si>
  <si>
    <t>Шприц одноразовый 50 мл Luer для шприцевых насосов</t>
  </si>
  <si>
    <t>Одноразовые биопсийные щипцы с браншами типа «Аллигатор с иглой», возможность работы с эндоскопами с каналом от 2.8 мм и более, длина 2300 мм. Наличие отверстия в браншах для захвата увеличенного количества материала, конструкция овальных чашечек из нержавеющей стали с механизмом точного закрытия браншей для четкого среза и снижения травматизации тканей. Наличие иглы  для фиксации инструмента при биопсии. Наличие механизма «Качающиеся бранши» для прицельной биопсии. Цветовое обозначение вводимой части для легкой идентификации инструмента. Наличие ребристой поверхности для более легкого введения инструмента в канал эндоскопа. Наличие интегрированной ручки. Наличие 20 штук в упаковке.</t>
  </si>
  <si>
    <t>Одноразовые биопсийные щипцы с браншами типа «Аллигатор», возможность работы с эндоскопами с каналом от 2.0 мм и более, длина 1150 мм. Наличие отверстия в браншах для захвата увеличенного количества материала, конструкция овальных чашечек из нержавеющей стали с механизмом точного закрытия браншей для четкого среза и снижения травматизации тканей. Наличие механизма «Качающиеся бранши» для прицельной биопсии. Цветовое обозначение вводимой части для легкой идентификации инструмента. Наличие ребристой поверхности для более легкого введения инструмента в канал эндоскопа. Наличие интегрированной ручки. Наличие 20 штук в упаковке.</t>
  </si>
  <si>
    <t>Инструмент эндотерапевтический: Биопсийные щипцы: канал 2,8 мм, длина 2300 мм для колоноскопии</t>
  </si>
  <si>
    <t>Одноразовые биопсийные щипцы с браншами типа «Аллигатор», возможность работы с эндоскопами с каналом от 2.8 мм и более, длина 1550 мм. Наличие 20 штук в упаковке.</t>
  </si>
  <si>
    <t>Инструменты эндотерапевтические: Биопсийные щипцы: канал 2,8 мм, длина 1550 мм для гастроскопии</t>
  </si>
  <si>
    <t>Инструменты эндотерапевтические:
Биопсийные щипцы: канал 2,0 мм, длина 1150 мм для бронхоскопии</t>
  </si>
  <si>
    <t>Кабель биполярный к пинцентам</t>
  </si>
  <si>
    <t>Кабель нейтрального электрода</t>
  </si>
  <si>
    <t>Кабель для использования с двухсекционными нейтральными электродами пациента. Штекер для подключения к генератору 10 мм. Длина 3м.</t>
  </si>
  <si>
    <t>Световодный кабель для подключения эндоскопов к источнику света медицинских систем. Диаметр не менее 4,2 мм. Длина не менее 3 м. Должен быть совместим с источниками света производства OLYMPUS MEDICAL SYSTEMS.</t>
  </si>
  <si>
    <t xml:space="preserve">Световодный кабель 4,2мм х 3м. </t>
  </si>
  <si>
    <t>Щетка, для чистки, одноразовая, двусторонняя, для рабочих каналов Ø 3.2 мм - Ø 4.2 мм, длина 230 см, диаметр щетки 4.5 мм. Упаковка 50 шт/ уп., для чистки эндоскопических инструментов  karl storz endoskope</t>
  </si>
  <si>
    <t xml:space="preserve">Кабель биполярный к пинцетам. Кабель предназначен только для использования с биполярными пинцетами Valleylab™ . Длина 3.6 м, литая вилка  </t>
  </si>
  <si>
    <t>Шрпиц инъекционный трехкомпонентный инсулиновый стерильный однократного применения  объемом 1 мл</t>
  </si>
  <si>
    <t>штука</t>
  </si>
  <si>
    <t>Марля медицинская отбеленная 30гр/м, в рулоне 1000 метр</t>
  </si>
  <si>
    <t>Шрпиц 20 мл 20 G х1 1/2 трехкомпонентный</t>
  </si>
  <si>
    <t>Шрпиц 10 мл 21 G х1 1/2 трехкомпонентный</t>
  </si>
  <si>
    <t xml:space="preserve">Перчатки смотровые латексные нестерильные неопудренные размер M с длинной манжеткой </t>
  </si>
  <si>
    <t xml:space="preserve">Перчатки смотровые латексные нестерильные неопудренные размер S с длинной манжеткой </t>
  </si>
  <si>
    <t>Специализированные, латексные, cмотровые, нестерильные, особопрочные перчатки, на 50% толще обычных, текcтурированные только на пальцах,  внутреннее полиуретановое покрытие, обработаны силиконом, длина не менее 300 мм, толщина (средний палец) не менее 0,38 мм, цвет-синий, для продолжительных манипуляций повышенного риска в условиях агрессивных сред (в т.ч. в паталогоанатомии); повышенная прочность к повреждениям (в т.ч. на разрыв), соответствует стандарту EN455.</t>
  </si>
  <si>
    <t>Линия для мониторинга газов Luer (трубка пробозаборник). Внутренний диаметр 1,2мм, длина 2,45м</t>
  </si>
  <si>
    <t>Стент</t>
  </si>
  <si>
    <t xml:space="preserve">Мочеточниковый стент - изготовлен из полиуретана белого цвета. Рентгеноконтрастный. Разметка в сантиметрах по всей длине. Закругленные концы стента типа Пигтейл с обеих сторон, проксимальный завиток с атравматичным наконечником открытого типа. Дистальный завиток с ретракционной нитью. Дренажные боковые отверстия расположены спиралевидно по всей длине стента. Линия для определения направления загиба конца стента по всей длине. Размер 8 Ch. Длина 26см.  Толкатель - изготовлен из полиуретана зеленого цвета длиной 45см, 90см для уретерореноскопии.  Гибкая струна-проводник с изменяемой степенью жесткости, изготовлена из нержавеющей стали с тефлоновым покрытием. Длина 150см. - для стентов открытого типа. Два пластиковых зажима. Карта пациента. Продолжительность использования установленного стента до 3 месяцев. Стерильно, для одноразового использования. Не содержит латекса. Поставляется в собранном виде.        
</t>
  </si>
  <si>
    <t>Мочеточниковый стент - изготовлен из полиуретана голубого цвета. Разметка в сантиметрах по всей длине. Закругленные концы стента типа Пигтейл с обеих сторон, проксимальный завиток с атравматичным наконечником закрытого типа. Дренажные боковые отверстия расположены спиралевидно по всей длине стента. Линия для определения направления загиба конца стента по всей длине. Размер 6 Ch. Длина 26см. Толкатель - изготовлен из прозрачного полиуретана длиной 45см.  . Усиленная струна-проводник из нержавеющей стали с тефлоновым покрытием, длиной 100см. Продолжительность использования установленного стента до 1 месяца.Стерильно, для одноразового использования. Не содержит латекса. Поставляется в собранном виде.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</si>
</sst>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9"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cellStyleXfs>
  <cellXfs count="44">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2" xfId="1" applyFont="1" applyBorder="1"/>
    <xf numFmtId="0" fontId="8" fillId="0" borderId="2" xfId="5" applyFont="1" applyFill="1" applyBorder="1" applyAlignment="1">
      <alignment horizontal="left" vertical="top" wrapText="1"/>
    </xf>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wrapText="1"/>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xf>
    <xf numFmtId="0" fontId="7" fillId="0" borderId="0" xfId="0" applyFont="1" applyFill="1"/>
    <xf numFmtId="3" fontId="8" fillId="0" borderId="2" xfId="5" applyNumberFormat="1" applyFont="1" applyFill="1" applyBorder="1" applyAlignment="1">
      <alignment horizontal="center" vertical="top"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4" fontId="7" fillId="2" borderId="2" xfId="0" applyNumberFormat="1" applyFont="1" applyFill="1" applyBorder="1" applyAlignment="1">
      <alignment vertical="center"/>
    </xf>
    <xf numFmtId="43" fontId="8" fillId="0" borderId="2" xfId="23" applyFont="1" applyBorder="1" applyAlignment="1">
      <alignment horizontal="center" vertical="center" wrapText="1"/>
    </xf>
    <xf numFmtId="43" fontId="8" fillId="0" borderId="2" xfId="23" applyFont="1" applyFill="1" applyBorder="1" applyAlignment="1">
      <alignment horizontal="right" vertical="top" wrapText="1"/>
    </xf>
    <xf numFmtId="43" fontId="7" fillId="0" borderId="0" xfId="23" applyFont="1" applyFill="1" applyBorder="1" applyAlignment="1">
      <alignment horizontal="right" vertical="top" wrapText="1"/>
    </xf>
    <xf numFmtId="43" fontId="7" fillId="0" borderId="0" xfId="23" applyFont="1" applyAlignment="1">
      <alignment wrapText="1"/>
    </xf>
    <xf numFmtId="0" fontId="7" fillId="2" borderId="2" xfId="5" applyFont="1" applyFill="1" applyBorder="1" applyAlignment="1">
      <alignment horizontal="left" vertical="top" wrapText="1"/>
    </xf>
    <xf numFmtId="43" fontId="7" fillId="2" borderId="2" xfId="19" applyFont="1" applyFill="1" applyBorder="1" applyAlignment="1">
      <alignment horizontal="right"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left" vertical="top" wrapText="1"/>
    </xf>
    <xf numFmtId="43" fontId="7" fillId="2" borderId="5" xfId="19" applyFont="1" applyFill="1" applyBorder="1" applyAlignment="1">
      <alignment horizontal="righ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43" fontId="7" fillId="0" borderId="2" xfId="19" applyFont="1" applyFill="1" applyBorder="1" applyAlignment="1">
      <alignment horizontal="right" vertical="center" wrapText="1"/>
    </xf>
    <xf numFmtId="0" fontId="7" fillId="0" borderId="2" xfId="5" applyFont="1" applyFill="1" applyBorder="1" applyAlignment="1">
      <alignment horizontal="left" vertical="top" wrapText="1"/>
    </xf>
    <xf numFmtId="0" fontId="8" fillId="0" borderId="3" xfId="1" applyFont="1" applyBorder="1" applyAlignment="1">
      <alignment horizontal="center" vertical="center" wrapText="1"/>
    </xf>
    <xf numFmtId="0" fontId="8" fillId="0" borderId="3" xfId="1" applyFont="1" applyBorder="1" applyAlignment="1">
      <alignment horizontal="center" vertical="center" wrapText="1"/>
    </xf>
    <xf numFmtId="0" fontId="8" fillId="0" borderId="3" xfId="1" applyFont="1" applyBorder="1" applyAlignment="1">
      <alignment horizontal="center" vertical="center" wrapText="1"/>
    </xf>
    <xf numFmtId="0" fontId="7" fillId="2" borderId="5" xfId="0"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cellXfs>
  <cellStyles count="24">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tabSelected="1" view="pageBreakPreview" zoomScaleSheetLayoutView="100" workbookViewId="0">
      <selection activeCell="F16" sqref="F16"/>
    </sheetView>
  </sheetViews>
  <sheetFormatPr defaultColWidth="8.85546875" defaultRowHeight="15.75" x14ac:dyDescent="0.25"/>
  <cols>
    <col min="1" max="1" width="8.85546875" style="1"/>
    <col min="2" max="2" width="59.7109375" style="1" customWidth="1"/>
    <col min="3" max="3" width="58.7109375" style="1" customWidth="1"/>
    <col min="4" max="4" width="13.28515625" style="1" customWidth="1"/>
    <col min="5" max="5" width="15.42578125" style="1" customWidth="1"/>
    <col min="6" max="6" width="16.5703125" style="23" customWidth="1"/>
    <col min="7" max="7" width="17.85546875" style="1" customWidth="1"/>
    <col min="8" max="16384" width="8.85546875" style="1"/>
  </cols>
  <sheetData>
    <row r="1" spans="1:7" x14ac:dyDescent="0.25">
      <c r="E1" s="1" t="s">
        <v>0</v>
      </c>
    </row>
    <row r="2" spans="1:7" x14ac:dyDescent="0.25">
      <c r="E2" s="1" t="s">
        <v>18</v>
      </c>
    </row>
    <row r="4" spans="1:7" ht="15.75" customHeight="1" x14ac:dyDescent="0.25">
      <c r="A4" s="40" t="s">
        <v>1</v>
      </c>
      <c r="B4" s="40"/>
      <c r="C4" s="40"/>
      <c r="D4" s="40"/>
      <c r="E4" s="40"/>
      <c r="F4" s="40"/>
      <c r="G4" s="40"/>
    </row>
    <row r="5" spans="1:7" ht="40.5" customHeight="1" x14ac:dyDescent="0.25">
      <c r="A5" s="2" t="s">
        <v>2</v>
      </c>
      <c r="B5" s="2" t="s">
        <v>3</v>
      </c>
      <c r="C5" s="2" t="s">
        <v>9</v>
      </c>
      <c r="D5" s="2" t="s">
        <v>4</v>
      </c>
      <c r="E5" s="2" t="s">
        <v>5</v>
      </c>
      <c r="F5" s="20" t="s">
        <v>6</v>
      </c>
      <c r="G5" s="2" t="s">
        <v>7</v>
      </c>
    </row>
    <row r="6" spans="1:7" s="3" customFormat="1" ht="17.25" customHeight="1" x14ac:dyDescent="0.25">
      <c r="A6" s="41" t="s">
        <v>12</v>
      </c>
      <c r="B6" s="42"/>
      <c r="C6" s="42"/>
      <c r="D6" s="42"/>
      <c r="E6" s="42"/>
      <c r="F6" s="42"/>
      <c r="G6" s="43"/>
    </row>
    <row r="7" spans="1:7" s="3" customFormat="1" ht="20.25" customHeight="1" x14ac:dyDescent="0.25">
      <c r="A7" s="34">
        <v>1</v>
      </c>
      <c r="B7" s="18" t="s">
        <v>39</v>
      </c>
      <c r="C7" s="18" t="s">
        <v>39</v>
      </c>
      <c r="D7" s="17" t="s">
        <v>40</v>
      </c>
      <c r="E7" s="17">
        <v>300</v>
      </c>
      <c r="F7" s="28">
        <v>53.67</v>
      </c>
      <c r="G7" s="19">
        <f t="shared" ref="G7:G36" si="0">E7*F7</f>
        <v>16101</v>
      </c>
    </row>
    <row r="8" spans="1:7" s="3" customFormat="1" ht="221.25" customHeight="1" x14ac:dyDescent="0.25">
      <c r="A8" s="35">
        <v>2</v>
      </c>
      <c r="B8" s="18" t="s">
        <v>47</v>
      </c>
      <c r="C8" s="18" t="s">
        <v>45</v>
      </c>
      <c r="D8" s="37" t="s">
        <v>14</v>
      </c>
      <c r="E8" s="17">
        <v>1</v>
      </c>
      <c r="F8" s="28">
        <v>123000</v>
      </c>
      <c r="G8" s="19">
        <f t="shared" si="0"/>
        <v>123000</v>
      </c>
    </row>
    <row r="9" spans="1:7" s="3" customFormat="1" ht="68.25" customHeight="1" x14ac:dyDescent="0.25">
      <c r="A9" s="36">
        <v>3</v>
      </c>
      <c r="B9" s="18" t="s">
        <v>49</v>
      </c>
      <c r="C9" s="18" t="s">
        <v>48</v>
      </c>
      <c r="D9" s="37" t="s">
        <v>14</v>
      </c>
      <c r="E9" s="17">
        <v>1</v>
      </c>
      <c r="F9" s="28">
        <v>123000</v>
      </c>
      <c r="G9" s="19">
        <f t="shared" si="0"/>
        <v>123000</v>
      </c>
    </row>
    <row r="10" spans="1:7" s="3" customFormat="1" ht="210.75" customHeight="1" x14ac:dyDescent="0.25">
      <c r="A10" s="36">
        <v>4</v>
      </c>
      <c r="B10" s="18" t="s">
        <v>50</v>
      </c>
      <c r="C10" s="18" t="s">
        <v>46</v>
      </c>
      <c r="D10" s="37" t="s">
        <v>14</v>
      </c>
      <c r="E10" s="17">
        <v>1</v>
      </c>
      <c r="F10" s="28">
        <v>185000</v>
      </c>
      <c r="G10" s="19">
        <f t="shared" si="0"/>
        <v>185000</v>
      </c>
    </row>
    <row r="11" spans="1:7" s="3" customFormat="1" ht="49.5" customHeight="1" x14ac:dyDescent="0.25">
      <c r="A11" s="36">
        <v>5</v>
      </c>
      <c r="B11" s="18" t="s">
        <v>51</v>
      </c>
      <c r="C11" s="18" t="s">
        <v>57</v>
      </c>
      <c r="D11" s="37" t="s">
        <v>15</v>
      </c>
      <c r="E11" s="17">
        <v>2</v>
      </c>
      <c r="F11" s="28">
        <v>129800</v>
      </c>
      <c r="G11" s="19">
        <f t="shared" si="0"/>
        <v>259600</v>
      </c>
    </row>
    <row r="12" spans="1:7" s="3" customFormat="1" ht="51.75" customHeight="1" x14ac:dyDescent="0.25">
      <c r="A12" s="36">
        <v>6</v>
      </c>
      <c r="B12" s="18" t="s">
        <v>52</v>
      </c>
      <c r="C12" s="18" t="s">
        <v>53</v>
      </c>
      <c r="D12" s="37" t="s">
        <v>13</v>
      </c>
      <c r="E12" s="17">
        <v>2</v>
      </c>
      <c r="F12" s="28">
        <v>121000</v>
      </c>
      <c r="G12" s="19">
        <f t="shared" si="0"/>
        <v>242000</v>
      </c>
    </row>
    <row r="13" spans="1:7" s="3" customFormat="1" ht="33" customHeight="1" x14ac:dyDescent="0.25">
      <c r="A13" s="36">
        <v>7</v>
      </c>
      <c r="B13" s="18" t="s">
        <v>20</v>
      </c>
      <c r="C13" s="18" t="s">
        <v>21</v>
      </c>
      <c r="D13" s="26" t="s">
        <v>13</v>
      </c>
      <c r="E13" s="16">
        <v>30</v>
      </c>
      <c r="F13" s="25">
        <v>23500</v>
      </c>
      <c r="G13" s="19">
        <f t="shared" si="0"/>
        <v>705000</v>
      </c>
    </row>
    <row r="14" spans="1:7" s="3" customFormat="1" ht="34.5" customHeight="1" x14ac:dyDescent="0.25">
      <c r="A14" s="36">
        <v>8</v>
      </c>
      <c r="B14" s="18" t="s">
        <v>22</v>
      </c>
      <c r="C14" s="18" t="s">
        <v>23</v>
      </c>
      <c r="D14" s="26" t="s">
        <v>13</v>
      </c>
      <c r="E14" s="16">
        <v>2</v>
      </c>
      <c r="F14" s="25">
        <v>23500</v>
      </c>
      <c r="G14" s="19">
        <f t="shared" si="0"/>
        <v>47000</v>
      </c>
    </row>
    <row r="15" spans="1:7" s="3" customFormat="1" ht="33.75" customHeight="1" x14ac:dyDescent="0.25">
      <c r="A15" s="36">
        <v>9</v>
      </c>
      <c r="B15" s="27" t="s">
        <v>22</v>
      </c>
      <c r="C15" s="27" t="s">
        <v>24</v>
      </c>
      <c r="D15" s="16" t="s">
        <v>13</v>
      </c>
      <c r="E15" s="16">
        <v>10</v>
      </c>
      <c r="F15" s="25">
        <v>23500</v>
      </c>
      <c r="G15" s="19">
        <f t="shared" si="0"/>
        <v>235000</v>
      </c>
    </row>
    <row r="16" spans="1:7" s="3" customFormat="1" ht="204" customHeight="1" x14ac:dyDescent="0.25">
      <c r="A16" s="36">
        <v>10</v>
      </c>
      <c r="B16" s="24" t="s">
        <v>25</v>
      </c>
      <c r="C16" s="24" t="s">
        <v>30</v>
      </c>
      <c r="D16" s="16" t="s">
        <v>15</v>
      </c>
      <c r="E16" s="16">
        <v>350</v>
      </c>
      <c r="F16" s="25">
        <v>500</v>
      </c>
      <c r="G16" s="19">
        <f t="shared" si="0"/>
        <v>175000</v>
      </c>
    </row>
    <row r="17" spans="1:7" s="3" customFormat="1" ht="204.75" customHeight="1" x14ac:dyDescent="0.25">
      <c r="A17" s="36">
        <v>11</v>
      </c>
      <c r="B17" s="24" t="s">
        <v>26</v>
      </c>
      <c r="C17" s="24" t="s">
        <v>31</v>
      </c>
      <c r="D17" s="16" t="s">
        <v>15</v>
      </c>
      <c r="E17" s="16">
        <v>350</v>
      </c>
      <c r="F17" s="25">
        <v>500</v>
      </c>
      <c r="G17" s="19">
        <f t="shared" si="0"/>
        <v>175000</v>
      </c>
    </row>
    <row r="18" spans="1:7" s="3" customFormat="1" ht="205.5" customHeight="1" x14ac:dyDescent="0.25">
      <c r="A18" s="36">
        <v>12</v>
      </c>
      <c r="B18" s="29" t="s">
        <v>27</v>
      </c>
      <c r="C18" s="29" t="s">
        <v>32</v>
      </c>
      <c r="D18" s="31" t="s">
        <v>15</v>
      </c>
      <c r="E18" s="31">
        <v>150</v>
      </c>
      <c r="F18" s="32">
        <v>500</v>
      </c>
      <c r="G18" s="19">
        <f t="shared" si="0"/>
        <v>75000</v>
      </c>
    </row>
    <row r="19" spans="1:7" s="3" customFormat="1" ht="204.75" customHeight="1" x14ac:dyDescent="0.25">
      <c r="A19" s="36">
        <v>13</v>
      </c>
      <c r="B19" s="29" t="s">
        <v>28</v>
      </c>
      <c r="C19" s="29" t="s">
        <v>29</v>
      </c>
      <c r="D19" s="30" t="s">
        <v>13</v>
      </c>
      <c r="E19" s="30">
        <f>10+20</f>
        <v>30</v>
      </c>
      <c r="F19" s="32">
        <v>500</v>
      </c>
      <c r="G19" s="19">
        <f t="shared" si="0"/>
        <v>15000</v>
      </c>
    </row>
    <row r="20" spans="1:7" s="3" customFormat="1" ht="48.75" customHeight="1" x14ac:dyDescent="0.25">
      <c r="A20" s="36">
        <v>14</v>
      </c>
      <c r="B20" s="29" t="s">
        <v>33</v>
      </c>
      <c r="C20" s="29" t="s">
        <v>34</v>
      </c>
      <c r="D20" s="30" t="s">
        <v>15</v>
      </c>
      <c r="E20" s="30">
        <v>1</v>
      </c>
      <c r="F20" s="32">
        <v>922000</v>
      </c>
      <c r="G20" s="19">
        <f t="shared" si="0"/>
        <v>922000</v>
      </c>
    </row>
    <row r="21" spans="1:7" s="3" customFormat="1" ht="33.75" customHeight="1" x14ac:dyDescent="0.25">
      <c r="A21" s="36">
        <v>15</v>
      </c>
      <c r="B21" s="29" t="s">
        <v>66</v>
      </c>
      <c r="C21" s="29" t="s">
        <v>66</v>
      </c>
      <c r="D21" s="30" t="s">
        <v>15</v>
      </c>
      <c r="E21" s="30">
        <v>96</v>
      </c>
      <c r="F21" s="32">
        <v>4050</v>
      </c>
      <c r="G21" s="19">
        <f t="shared" si="0"/>
        <v>388800</v>
      </c>
    </row>
    <row r="22" spans="1:7" s="3" customFormat="1" ht="18.75" customHeight="1" x14ac:dyDescent="0.25">
      <c r="A22" s="36">
        <v>16</v>
      </c>
      <c r="B22" s="29" t="s">
        <v>35</v>
      </c>
      <c r="C22" s="29" t="s">
        <v>60</v>
      </c>
      <c r="D22" s="30" t="s">
        <v>36</v>
      </c>
      <c r="E22" s="30">
        <f>34000+500</f>
        <v>34500</v>
      </c>
      <c r="F22" s="32">
        <v>80</v>
      </c>
      <c r="G22" s="19">
        <f t="shared" si="0"/>
        <v>2760000</v>
      </c>
    </row>
    <row r="23" spans="1:7" s="3" customFormat="1" ht="66" customHeight="1" x14ac:dyDescent="0.25">
      <c r="A23" s="36">
        <v>17</v>
      </c>
      <c r="B23" s="33" t="s">
        <v>37</v>
      </c>
      <c r="C23" s="33" t="s">
        <v>38</v>
      </c>
      <c r="D23" s="30" t="s">
        <v>13</v>
      </c>
      <c r="E23" s="30">
        <v>108</v>
      </c>
      <c r="F23" s="32">
        <v>7300</v>
      </c>
      <c r="G23" s="19">
        <f t="shared" si="0"/>
        <v>788400</v>
      </c>
    </row>
    <row r="24" spans="1:7" s="3" customFormat="1" ht="160.5" customHeight="1" x14ac:dyDescent="0.25">
      <c r="A24" s="36">
        <v>18</v>
      </c>
      <c r="B24" s="33" t="s">
        <v>64</v>
      </c>
      <c r="C24" s="33" t="s">
        <v>65</v>
      </c>
      <c r="D24" s="17" t="s">
        <v>40</v>
      </c>
      <c r="E24" s="30">
        <v>1050</v>
      </c>
      <c r="F24" s="32">
        <v>986</v>
      </c>
      <c r="G24" s="19">
        <f t="shared" si="0"/>
        <v>1035300</v>
      </c>
    </row>
    <row r="25" spans="1:7" s="3" customFormat="1" ht="158.25" customHeight="1" x14ac:dyDescent="0.25">
      <c r="A25" s="36">
        <v>19</v>
      </c>
      <c r="B25" s="33" t="s">
        <v>63</v>
      </c>
      <c r="C25" s="33" t="s">
        <v>65</v>
      </c>
      <c r="D25" s="17" t="s">
        <v>40</v>
      </c>
      <c r="E25" s="30">
        <f>3000+50</f>
        <v>3050</v>
      </c>
      <c r="F25" s="32">
        <v>986</v>
      </c>
      <c r="G25" s="19">
        <f t="shared" si="0"/>
        <v>3007300</v>
      </c>
    </row>
    <row r="26" spans="1:7" s="3" customFormat="1" ht="20.25" customHeight="1" x14ac:dyDescent="0.25">
      <c r="A26" s="36">
        <v>20</v>
      </c>
      <c r="B26" s="33" t="s">
        <v>17</v>
      </c>
      <c r="C26" s="33" t="s">
        <v>17</v>
      </c>
      <c r="D26" s="30" t="s">
        <v>13</v>
      </c>
      <c r="E26" s="30">
        <v>4</v>
      </c>
      <c r="F26" s="32">
        <v>2800</v>
      </c>
      <c r="G26" s="19">
        <f t="shared" si="0"/>
        <v>11200</v>
      </c>
    </row>
    <row r="27" spans="1:7" s="3" customFormat="1" ht="78.75" customHeight="1" x14ac:dyDescent="0.25">
      <c r="A27" s="36">
        <v>21</v>
      </c>
      <c r="B27" s="33" t="s">
        <v>55</v>
      </c>
      <c r="C27" s="33" t="s">
        <v>54</v>
      </c>
      <c r="D27" s="30" t="s">
        <v>15</v>
      </c>
      <c r="E27" s="30">
        <v>1</v>
      </c>
      <c r="F27" s="32">
        <v>549000</v>
      </c>
      <c r="G27" s="19">
        <f t="shared" si="0"/>
        <v>549000</v>
      </c>
    </row>
    <row r="28" spans="1:7" s="3" customFormat="1" ht="298.5" customHeight="1" x14ac:dyDescent="0.25">
      <c r="A28" s="36">
        <v>22</v>
      </c>
      <c r="B28" s="33" t="s">
        <v>67</v>
      </c>
      <c r="C28" s="33" t="s">
        <v>68</v>
      </c>
      <c r="D28" s="30" t="s">
        <v>15</v>
      </c>
      <c r="E28" s="30">
        <v>2</v>
      </c>
      <c r="F28" s="32">
        <v>17700</v>
      </c>
      <c r="G28" s="19">
        <f t="shared" si="0"/>
        <v>35400</v>
      </c>
    </row>
    <row r="29" spans="1:7" s="3" customFormat="1" ht="222.75" customHeight="1" x14ac:dyDescent="0.25">
      <c r="A29" s="36">
        <v>23</v>
      </c>
      <c r="B29" s="33" t="s">
        <v>67</v>
      </c>
      <c r="C29" s="33" t="s">
        <v>69</v>
      </c>
      <c r="D29" s="30" t="s">
        <v>15</v>
      </c>
      <c r="E29" s="30">
        <v>2</v>
      </c>
      <c r="F29" s="32">
        <v>17700</v>
      </c>
      <c r="G29" s="19">
        <f t="shared" si="0"/>
        <v>35400</v>
      </c>
    </row>
    <row r="30" spans="1:7" s="3" customFormat="1" ht="94.5" customHeight="1" x14ac:dyDescent="0.25">
      <c r="A30" s="36">
        <v>24</v>
      </c>
      <c r="B30" s="33" t="s">
        <v>41</v>
      </c>
      <c r="C30" s="33" t="s">
        <v>42</v>
      </c>
      <c r="D30" s="30" t="s">
        <v>14</v>
      </c>
      <c r="E30" s="30">
        <v>30</v>
      </c>
      <c r="F30" s="32">
        <v>55550</v>
      </c>
      <c r="G30" s="19">
        <f t="shared" si="0"/>
        <v>1666500</v>
      </c>
    </row>
    <row r="31" spans="1:7" s="3" customFormat="1" ht="34.5" customHeight="1" x14ac:dyDescent="0.25">
      <c r="A31" s="36">
        <v>25</v>
      </c>
      <c r="B31" s="33" t="s">
        <v>43</v>
      </c>
      <c r="C31" s="33" t="s">
        <v>16</v>
      </c>
      <c r="D31" s="30" t="s">
        <v>15</v>
      </c>
      <c r="E31" s="30">
        <v>250</v>
      </c>
      <c r="F31" s="32">
        <v>440.65</v>
      </c>
      <c r="G31" s="19">
        <f t="shared" si="0"/>
        <v>110162.5</v>
      </c>
    </row>
    <row r="32" spans="1:7" s="3" customFormat="1" ht="21" customHeight="1" x14ac:dyDescent="0.25">
      <c r="A32" s="36">
        <v>26</v>
      </c>
      <c r="B32" s="33" t="s">
        <v>44</v>
      </c>
      <c r="C32" s="33" t="s">
        <v>44</v>
      </c>
      <c r="D32" s="30" t="s">
        <v>13</v>
      </c>
      <c r="E32" s="30">
        <v>1288</v>
      </c>
      <c r="F32" s="32">
        <v>60.65</v>
      </c>
      <c r="G32" s="19">
        <f t="shared" si="0"/>
        <v>78117.2</v>
      </c>
    </row>
    <row r="33" spans="1:7" s="3" customFormat="1" ht="18" customHeight="1" x14ac:dyDescent="0.25">
      <c r="A33" s="36">
        <v>27</v>
      </c>
      <c r="B33" s="33" t="s">
        <v>62</v>
      </c>
      <c r="C33" s="33" t="s">
        <v>62</v>
      </c>
      <c r="D33" s="30" t="s">
        <v>15</v>
      </c>
      <c r="E33" s="30">
        <v>5000</v>
      </c>
      <c r="F33" s="32">
        <v>19</v>
      </c>
      <c r="G33" s="19">
        <f t="shared" si="0"/>
        <v>95000</v>
      </c>
    </row>
    <row r="34" spans="1:7" s="3" customFormat="1" ht="21" customHeight="1" x14ac:dyDescent="0.25">
      <c r="A34" s="36">
        <v>28</v>
      </c>
      <c r="B34" s="33" t="s">
        <v>61</v>
      </c>
      <c r="C34" s="33" t="s">
        <v>61</v>
      </c>
      <c r="D34" s="30" t="s">
        <v>15</v>
      </c>
      <c r="E34" s="30">
        <v>10000</v>
      </c>
      <c r="F34" s="32">
        <v>28</v>
      </c>
      <c r="G34" s="19">
        <f t="shared" si="0"/>
        <v>280000</v>
      </c>
    </row>
    <row r="35" spans="1:7" s="3" customFormat="1" ht="36.75" customHeight="1" x14ac:dyDescent="0.25">
      <c r="A35" s="36">
        <v>29</v>
      </c>
      <c r="B35" s="33" t="s">
        <v>58</v>
      </c>
      <c r="C35" s="33" t="s">
        <v>58</v>
      </c>
      <c r="D35" s="30" t="s">
        <v>59</v>
      </c>
      <c r="E35" s="30">
        <v>100</v>
      </c>
      <c r="F35" s="32">
        <v>20</v>
      </c>
      <c r="G35" s="19">
        <f t="shared" si="0"/>
        <v>2000</v>
      </c>
    </row>
    <row r="36" spans="1:7" s="3" customFormat="1" ht="64.5" customHeight="1" x14ac:dyDescent="0.25">
      <c r="A36" s="36">
        <v>30</v>
      </c>
      <c r="B36" s="33" t="s">
        <v>19</v>
      </c>
      <c r="C36" s="33" t="s">
        <v>56</v>
      </c>
      <c r="D36" s="30" t="s">
        <v>14</v>
      </c>
      <c r="E36" s="30">
        <v>1</v>
      </c>
      <c r="F36" s="32">
        <v>90000</v>
      </c>
      <c r="G36" s="19">
        <f t="shared" si="0"/>
        <v>90000</v>
      </c>
    </row>
    <row r="37" spans="1:7" s="8" customFormat="1" ht="19.5" customHeight="1" x14ac:dyDescent="0.25">
      <c r="A37" s="4"/>
      <c r="B37" s="5" t="s">
        <v>10</v>
      </c>
      <c r="C37" s="5"/>
      <c r="D37" s="6"/>
      <c r="E37" s="15"/>
      <c r="F37" s="21"/>
      <c r="G37" s="7">
        <f>SUM(G7:G36)</f>
        <v>14230280.699999999</v>
      </c>
    </row>
    <row r="38" spans="1:7" ht="26.45" customHeight="1" x14ac:dyDescent="0.25">
      <c r="A38" s="9"/>
      <c r="B38" s="10"/>
      <c r="C38" s="10"/>
      <c r="D38" s="11"/>
      <c r="E38" s="12"/>
      <c r="F38" s="22"/>
      <c r="G38" s="13"/>
    </row>
    <row r="39" spans="1:7" x14ac:dyDescent="0.25">
      <c r="A39" s="39" t="s">
        <v>8</v>
      </c>
      <c r="B39" s="39"/>
      <c r="C39" s="39"/>
      <c r="D39" s="39"/>
      <c r="E39" s="39"/>
      <c r="F39" s="39"/>
      <c r="G39" s="39"/>
    </row>
    <row r="40" spans="1:7" s="14" customFormat="1" ht="53.25" customHeight="1" x14ac:dyDescent="0.25">
      <c r="A40" s="38" t="s">
        <v>11</v>
      </c>
      <c r="B40" s="38"/>
      <c r="C40" s="38"/>
      <c r="D40" s="38"/>
      <c r="E40" s="38"/>
      <c r="F40" s="38"/>
      <c r="G40" s="38"/>
    </row>
  </sheetData>
  <mergeCells count="4">
    <mergeCell ref="A40:G40"/>
    <mergeCell ref="A39:G39"/>
    <mergeCell ref="A4:G4"/>
    <mergeCell ref="A6:G6"/>
  </mergeCells>
  <pageMargins left="0.70866141732283472" right="0.70866141732283472" top="0.74803149606299213" bottom="0.74803149606299213" header="0.31496062992125984" footer="0.31496062992125984"/>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2021-05-17T09:13:23Z</cp:lastPrinted>
  <dcterms:created xsi:type="dcterms:W3CDTF">2019-03-11T10:08:28Z</dcterms:created>
  <dcterms:modified xsi:type="dcterms:W3CDTF">2021-05-17T09:56:22Z</dcterms:modified>
</cp:coreProperties>
</file>