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ИМН'!$A$1:$N$45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L24" i="1" l="1"/>
  <c r="J24" i="1"/>
  <c r="H24" i="1"/>
  <c r="N10" i="1"/>
  <c r="N11" i="1"/>
  <c r="N12" i="1"/>
  <c r="N13" i="1"/>
  <c r="N19" i="1"/>
  <c r="N22" i="1"/>
  <c r="N23" i="1"/>
  <c r="L12" i="1"/>
  <c r="L9" i="1"/>
  <c r="L10" i="1"/>
  <c r="L11" i="1"/>
  <c r="J7" i="1"/>
  <c r="J8" i="1"/>
  <c r="H13" i="1"/>
  <c r="H19" i="1"/>
  <c r="H21" i="1"/>
  <c r="H22" i="1"/>
  <c r="H23" i="1"/>
</calcChain>
</file>

<file path=xl/sharedStrings.xml><?xml version="1.0" encoding="utf-8"?>
<sst xmlns="http://schemas.openxmlformats.org/spreadsheetml/2006/main" count="90" uniqueCount="73">
  <si>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</si>
  <si>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</si>
  <si>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</si>
  <si>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</si>
  <si>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</si>
  <si>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</si>
  <si>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</si>
  <si>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</si>
  <si>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</si>
  <si>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</si>
  <si>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</si>
  <si>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</si>
  <si>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</si>
  <si>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</si>
  <si>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</si>
  <si>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</si>
  <si>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</si>
  <si>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</si>
  <si>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</si>
  <si>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</si>
  <si>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</si>
  <si>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</si>
  <si>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</si>
  <si>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 xml:space="preserve">Лекарственные средства и медицинские изделия </t>
  </si>
  <si>
    <t>флакон</t>
  </si>
  <si>
    <t>Скальпель одноразовый стерильный №22</t>
  </si>
  <si>
    <t>Скальпель одноразовый стерильный №23</t>
  </si>
  <si>
    <t>Декстроза</t>
  </si>
  <si>
    <t>раствор для инфузий 5 %-200 мл</t>
  </si>
  <si>
    <t xml:space="preserve">Декстроза </t>
  </si>
  <si>
    <t>раствор для инфузий 5 %-400 мл</t>
  </si>
  <si>
    <t>Диазепам</t>
  </si>
  <si>
    <t>раствор для внутримышечных и внутривенных инъекций 5 мг/мл по 2 мл</t>
  </si>
  <si>
    <t>ампула</t>
  </si>
  <si>
    <t xml:space="preserve">Морфина гидрохлорид </t>
  </si>
  <si>
    <t>раствор для инъекций 1% 1мл</t>
  </si>
  <si>
    <t>Тримеперидин</t>
  </si>
  <si>
    <t>раствор для инъекций 2%-1 мл</t>
  </si>
  <si>
    <t>Фентанил</t>
  </si>
  <si>
    <t>раствор для инъекций 0,005% по 2 мл</t>
  </si>
  <si>
    <t>Скальпель одноразовый стерильный №15</t>
  </si>
  <si>
    <t>Шприц 1,0мл</t>
  </si>
  <si>
    <t>Шприц 10,0мл</t>
  </si>
  <si>
    <t>Шприц  инъекционный трехкомпонентный инсулиновый стерильный однократного применения  объемом 1 мл, с иглой 21G</t>
  </si>
  <si>
    <t>Шприц  инъекционный трехкомпонентный инсулиновый стерильный однократного применения  объемом 10 мл, с иглой 21G</t>
  </si>
  <si>
    <t>шприц тип Жанэ 150мл одноразовый с наконечникам для катетерной насадки</t>
  </si>
  <si>
    <t>штука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</si>
  <si>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</si>
  <si>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2 мл, с иглой 21G</t>
  </si>
  <si>
    <t>Шприц  инъекционный трехкомпонентный инсулиновый стерильный однократного применения  объемом 5 мл, с иглой 21G</t>
  </si>
  <si>
    <t>Описание лекарственного средства и медицинского изделия (краткая характеристика)</t>
  </si>
  <si>
    <t>Салфетка спиртовая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</si>
  <si>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</si>
  <si>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Система для вливания инфузионных растворов с иглой размером 21G (0.8х38мм)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</si>
  <si>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</t>
  </si>
  <si>
    <t>Провизор</t>
  </si>
  <si>
    <t>Темиржанова Л.Р.</t>
  </si>
  <si>
    <t>Шприц 150,0мл</t>
  </si>
  <si>
    <t>Шприц 20,0мл</t>
  </si>
  <si>
    <t>Шприц 2,0мл</t>
  </si>
  <si>
    <t>Шприц 5,0мл</t>
  </si>
  <si>
    <t>Скальпель № 15</t>
  </si>
  <si>
    <t>Скальпель № 22</t>
  </si>
  <si>
    <t>Скальпель № 23</t>
  </si>
  <si>
    <t>к протоколу по объявлению 1 от 30.01.2020г.</t>
  </si>
  <si>
    <t>сумма</t>
  </si>
  <si>
    <t>ТОО «Kelun-Kazpharm»</t>
  </si>
  <si>
    <t>ТОО «Асфарм»</t>
  </si>
  <si>
    <t>ТОО «КФК Медсервис плюс»</t>
  </si>
  <si>
    <t xml:space="preserve"> ТОО «Медицинский центр Лекарь»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</si>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</sst>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3" fontId="7" fillId="0" borderId="2" xfId="22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22" applyNumberFormat="1" applyFont="1" applyFill="1" applyBorder="1" applyAlignment="1">
      <alignment horizontal="right" vertical="center" wrapText="1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7" fillId="2" borderId="2" xfId="19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0" borderId="0" xfId="1" applyFont="1" applyFill="1"/>
    <xf numFmtId="0" fontId="7" fillId="2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7" fillId="2" borderId="2" xfId="23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9" fillId="0" borderId="2" xfId="1" applyFont="1" applyBorder="1"/>
    <xf numFmtId="3" fontId="9" fillId="0" borderId="2" xfId="1" applyNumberFormat="1" applyFont="1" applyBorder="1"/>
    <xf numFmtId="4" fontId="9" fillId="0" borderId="2" xfId="1" applyNumberFormat="1" applyFont="1" applyBorder="1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0" fontId="7" fillId="0" borderId="2" xfId="0" applyFont="1" applyFill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43" fontId="8" fillId="0" borderId="0" xfId="22" applyFont="1"/>
    <xf numFmtId="43" fontId="9" fillId="0" borderId="2" xfId="22" applyFont="1" applyBorder="1" applyAlignment="1">
      <alignment horizontal="center"/>
    </xf>
    <xf numFmtId="43" fontId="9" fillId="0" borderId="2" xfId="22" applyFont="1" applyBorder="1" applyAlignment="1">
      <alignment horizontal="center" wrapText="1"/>
    </xf>
    <xf numFmtId="43" fontId="8" fillId="0" borderId="2" xfId="22" applyFont="1" applyBorder="1"/>
    <xf numFmtId="43" fontId="8" fillId="0" borderId="2" xfId="22" applyFont="1" applyFill="1" applyBorder="1"/>
    <xf numFmtId="43" fontId="9" fillId="0" borderId="0" xfId="22" applyFont="1"/>
    <xf numFmtId="43" fontId="8" fillId="0" borderId="2" xfId="22" applyFont="1" applyFill="1" applyBorder="1" applyAlignment="1">
      <alignment vertical="center"/>
    </xf>
    <xf numFmtId="43" fontId="8" fillId="3" borderId="2" xfId="22" applyFont="1" applyFill="1" applyBorder="1"/>
    <xf numFmtId="43" fontId="8" fillId="4" borderId="2" xfId="22" applyFont="1" applyFill="1" applyBorder="1"/>
    <xf numFmtId="43" fontId="8" fillId="4" borderId="2" xfId="22" applyFont="1" applyFill="1" applyBorder="1" applyAlignment="1">
      <alignment horizontal="center" vertical="center"/>
    </xf>
    <xf numFmtId="43" fontId="8" fillId="4" borderId="2" xfId="22" applyFont="1" applyFill="1" applyBorder="1" applyAlignment="1">
      <alignment vertical="center"/>
    </xf>
    <xf numFmtId="43" fontId="8" fillId="3" borderId="2" xfId="22" applyFont="1" applyFill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 wrapText="1"/>
    </xf>
    <xf numFmtId="43" fontId="12" fillId="0" borderId="2" xfId="22" applyFont="1" applyFill="1" applyBorder="1"/>
    <xf numFmtId="0" fontId="12" fillId="0" borderId="0" xfId="1" applyFont="1" applyFill="1"/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/>
    </xf>
    <xf numFmtId="0" fontId="12" fillId="2" borderId="2" xfId="23" applyFont="1" applyFill="1" applyBorder="1" applyAlignment="1">
      <alignment horizontal="left" vertical="center" wrapText="1"/>
    </xf>
    <xf numFmtId="166" fontId="12" fillId="2" borderId="2" xfId="19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0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BreakPreview" zoomScale="70" zoomScaleSheetLayoutView="70" workbookViewId="0">
      <selection activeCell="J17" sqref="J17"/>
    </sheetView>
  </sheetViews>
  <sheetFormatPr defaultColWidth="8.85546875" defaultRowHeight="15.75" x14ac:dyDescent="0.25"/>
  <cols>
    <col min="1" max="1" width="8.85546875" style="9"/>
    <col min="2" max="2" width="38.7109375" style="9" customWidth="1"/>
    <col min="3" max="3" width="58.85546875" style="9" customWidth="1"/>
    <col min="4" max="4" width="13.28515625" style="9" customWidth="1"/>
    <col min="5" max="5" width="15.42578125" style="9" customWidth="1"/>
    <col min="6" max="6" width="13.140625" style="9" customWidth="1"/>
    <col min="7" max="7" width="16.5703125" style="34" customWidth="1"/>
    <col min="8" max="8" width="19" style="34" customWidth="1"/>
    <col min="9" max="9" width="12.5703125" style="34" customWidth="1"/>
    <col min="10" max="10" width="18" style="34" customWidth="1"/>
    <col min="11" max="11" width="12.85546875" style="34" customWidth="1"/>
    <col min="12" max="12" width="19" style="34" customWidth="1"/>
    <col min="13" max="13" width="13.7109375" style="34" customWidth="1"/>
    <col min="14" max="14" width="19" style="34" customWidth="1"/>
    <col min="15" max="16384" width="8.85546875" style="9"/>
  </cols>
  <sheetData>
    <row r="1" spans="1:14" x14ac:dyDescent="0.25">
      <c r="E1" s="9" t="s">
        <v>0</v>
      </c>
    </row>
    <row r="2" spans="1:14" x14ac:dyDescent="0.25">
      <c r="E2" s="9" t="s">
        <v>64</v>
      </c>
    </row>
    <row r="4" spans="1:14" ht="15.75" customHeight="1" x14ac:dyDescent="0.25">
      <c r="A4" s="60" t="s">
        <v>1</v>
      </c>
      <c r="B4" s="60"/>
      <c r="C4" s="60"/>
      <c r="D4" s="60"/>
      <c r="E4" s="60"/>
      <c r="F4" s="60"/>
    </row>
    <row r="5" spans="1:14" ht="45.75" customHeight="1" x14ac:dyDescent="0.25">
      <c r="A5" s="10" t="s">
        <v>2</v>
      </c>
      <c r="B5" s="10" t="s">
        <v>3</v>
      </c>
      <c r="C5" s="10" t="s">
        <v>50</v>
      </c>
      <c r="D5" s="10" t="s">
        <v>4</v>
      </c>
      <c r="E5" s="10" t="s">
        <v>5</v>
      </c>
      <c r="F5" s="10" t="s">
        <v>6</v>
      </c>
      <c r="G5" s="36" t="s">
        <v>69</v>
      </c>
      <c r="H5" s="35" t="s">
        <v>65</v>
      </c>
      <c r="I5" s="36" t="s">
        <v>66</v>
      </c>
      <c r="J5" s="35" t="s">
        <v>65</v>
      </c>
      <c r="K5" s="36" t="s">
        <v>67</v>
      </c>
      <c r="L5" s="35" t="s">
        <v>65</v>
      </c>
      <c r="M5" s="36" t="s">
        <v>68</v>
      </c>
      <c r="N5" s="35" t="s">
        <v>65</v>
      </c>
    </row>
    <row r="6" spans="1:14" ht="14.45" customHeight="1" x14ac:dyDescent="0.25">
      <c r="A6" s="61" t="s">
        <v>23</v>
      </c>
      <c r="B6" s="61"/>
      <c r="C6" s="61"/>
      <c r="D6" s="61"/>
      <c r="E6" s="61"/>
      <c r="F6" s="61"/>
      <c r="G6" s="37"/>
      <c r="H6" s="37"/>
      <c r="I6" s="37"/>
      <c r="J6" s="37"/>
      <c r="K6" s="37"/>
      <c r="L6" s="37"/>
      <c r="M6" s="37"/>
      <c r="N6" s="37"/>
    </row>
    <row r="7" spans="1:14" ht="18.75" customHeight="1" x14ac:dyDescent="0.25">
      <c r="A7" s="33">
        <v>1</v>
      </c>
      <c r="B7" s="4" t="s">
        <v>27</v>
      </c>
      <c r="C7" s="1" t="s">
        <v>28</v>
      </c>
      <c r="D7" s="2" t="s">
        <v>24</v>
      </c>
      <c r="E7" s="7">
        <v>12600</v>
      </c>
      <c r="F7" s="8">
        <v>190</v>
      </c>
      <c r="G7" s="37"/>
      <c r="H7" s="37"/>
      <c r="I7" s="41">
        <v>90</v>
      </c>
      <c r="J7" s="41">
        <f>I7*E7</f>
        <v>1134000</v>
      </c>
      <c r="K7" s="37"/>
      <c r="L7" s="37"/>
      <c r="M7" s="37"/>
      <c r="N7" s="37"/>
    </row>
    <row r="8" spans="1:14" ht="18.75" customHeight="1" x14ac:dyDescent="0.25">
      <c r="A8" s="33">
        <v>2</v>
      </c>
      <c r="B8" s="4" t="s">
        <v>29</v>
      </c>
      <c r="C8" s="1" t="s">
        <v>30</v>
      </c>
      <c r="D8" s="2" t="s">
        <v>24</v>
      </c>
      <c r="E8" s="7">
        <v>4500</v>
      </c>
      <c r="F8" s="8">
        <v>262.8</v>
      </c>
      <c r="G8" s="37"/>
      <c r="H8" s="37"/>
      <c r="I8" s="41">
        <v>114</v>
      </c>
      <c r="J8" s="41">
        <f>I8*E8</f>
        <v>513000</v>
      </c>
      <c r="K8" s="37"/>
      <c r="L8" s="37"/>
      <c r="M8" s="37"/>
      <c r="N8" s="37"/>
    </row>
    <row r="9" spans="1:14" ht="29.25" customHeight="1" x14ac:dyDescent="0.25">
      <c r="A9" s="33">
        <v>3</v>
      </c>
      <c r="B9" s="4" t="s">
        <v>31</v>
      </c>
      <c r="C9" s="1" t="s">
        <v>32</v>
      </c>
      <c r="D9" s="2" t="s">
        <v>33</v>
      </c>
      <c r="E9" s="5">
        <v>2350</v>
      </c>
      <c r="F9" s="3">
        <v>160.76</v>
      </c>
      <c r="G9" s="37"/>
      <c r="H9" s="37"/>
      <c r="I9" s="37"/>
      <c r="J9" s="37"/>
      <c r="K9" s="41">
        <v>159.9</v>
      </c>
      <c r="L9" s="41">
        <f>K9*E9</f>
        <v>375765</v>
      </c>
      <c r="M9" s="37"/>
      <c r="N9" s="37"/>
    </row>
    <row r="10" spans="1:14" ht="14.45" customHeight="1" x14ac:dyDescent="0.25">
      <c r="A10" s="33">
        <v>4</v>
      </c>
      <c r="B10" s="11" t="s">
        <v>34</v>
      </c>
      <c r="C10" s="11" t="s">
        <v>35</v>
      </c>
      <c r="D10" s="2" t="s">
        <v>33</v>
      </c>
      <c r="E10" s="12">
        <v>300</v>
      </c>
      <c r="F10" s="13">
        <v>85.82</v>
      </c>
      <c r="G10" s="37"/>
      <c r="H10" s="37"/>
      <c r="I10" s="37"/>
      <c r="J10" s="37"/>
      <c r="K10" s="42">
        <v>84.9</v>
      </c>
      <c r="L10" s="42">
        <f>K10*E10</f>
        <v>25470</v>
      </c>
      <c r="M10" s="37">
        <v>85.82</v>
      </c>
      <c r="N10" s="37">
        <f>M10*E10</f>
        <v>25745.999999999996</v>
      </c>
    </row>
    <row r="11" spans="1:14" ht="14.45" customHeight="1" x14ac:dyDescent="0.25">
      <c r="A11" s="33">
        <v>5</v>
      </c>
      <c r="B11" s="32" t="s">
        <v>36</v>
      </c>
      <c r="C11" s="1" t="s">
        <v>37</v>
      </c>
      <c r="D11" s="2" t="s">
        <v>33</v>
      </c>
      <c r="E11" s="5">
        <v>4000</v>
      </c>
      <c r="F11" s="3">
        <v>216</v>
      </c>
      <c r="G11" s="37"/>
      <c r="H11" s="37"/>
      <c r="I11" s="37"/>
      <c r="J11" s="37"/>
      <c r="K11" s="42">
        <v>215.9</v>
      </c>
      <c r="L11" s="42">
        <f>K11*E11</f>
        <v>863600</v>
      </c>
      <c r="M11" s="37">
        <v>216</v>
      </c>
      <c r="N11" s="37">
        <f>M11*E11</f>
        <v>864000</v>
      </c>
    </row>
    <row r="12" spans="1:14" ht="14.45" customHeight="1" x14ac:dyDescent="0.25">
      <c r="A12" s="33">
        <v>6</v>
      </c>
      <c r="B12" s="4" t="s">
        <v>38</v>
      </c>
      <c r="C12" s="6" t="s">
        <v>39</v>
      </c>
      <c r="D12" s="2" t="s">
        <v>33</v>
      </c>
      <c r="E12" s="5">
        <v>11900</v>
      </c>
      <c r="F12" s="3">
        <v>109.2</v>
      </c>
      <c r="G12" s="37"/>
      <c r="H12" s="37"/>
      <c r="I12" s="37"/>
      <c r="J12" s="37"/>
      <c r="K12" s="42">
        <v>108.9</v>
      </c>
      <c r="L12" s="42">
        <f>K12*E12</f>
        <v>1295910</v>
      </c>
      <c r="M12" s="37">
        <v>109.2</v>
      </c>
      <c r="N12" s="37">
        <f>M12*E12</f>
        <v>1299480</v>
      </c>
    </row>
    <row r="13" spans="1:14" s="18" customFormat="1" ht="129.75" customHeight="1" x14ac:dyDescent="0.25">
      <c r="A13" s="33">
        <v>7</v>
      </c>
      <c r="B13" s="14" t="s">
        <v>53</v>
      </c>
      <c r="C13" s="14" t="s">
        <v>54</v>
      </c>
      <c r="D13" s="15" t="s">
        <v>46</v>
      </c>
      <c r="E13" s="16">
        <v>38300</v>
      </c>
      <c r="F13" s="17">
        <v>50</v>
      </c>
      <c r="G13" s="43">
        <v>36.659999999999997</v>
      </c>
      <c r="H13" s="43">
        <f>G13*E13</f>
        <v>1404077.9999999998</v>
      </c>
      <c r="I13" s="38"/>
      <c r="J13" s="38"/>
      <c r="K13" s="38"/>
      <c r="L13" s="38"/>
      <c r="M13" s="40">
        <v>37.700000000000003</v>
      </c>
      <c r="N13" s="40">
        <f>M13*E13</f>
        <v>1443910</v>
      </c>
    </row>
    <row r="14" spans="1:14" s="52" customFormat="1" ht="18.75" customHeight="1" x14ac:dyDescent="0.25">
      <c r="A14" s="46">
        <v>8</v>
      </c>
      <c r="B14" s="47" t="s">
        <v>61</v>
      </c>
      <c r="C14" s="47" t="s">
        <v>40</v>
      </c>
      <c r="D14" s="48" t="s">
        <v>46</v>
      </c>
      <c r="E14" s="49">
        <v>500</v>
      </c>
      <c r="F14" s="50">
        <v>81.84</v>
      </c>
      <c r="G14" s="51"/>
      <c r="H14" s="51"/>
      <c r="I14" s="51"/>
      <c r="J14" s="51"/>
      <c r="K14" s="51"/>
      <c r="L14" s="51"/>
      <c r="M14" s="51"/>
      <c r="N14" s="51"/>
    </row>
    <row r="15" spans="1:14" s="52" customFormat="1" ht="15.75" customHeight="1" x14ac:dyDescent="0.25">
      <c r="A15" s="46">
        <v>9</v>
      </c>
      <c r="B15" s="47" t="s">
        <v>62</v>
      </c>
      <c r="C15" s="47" t="s">
        <v>25</v>
      </c>
      <c r="D15" s="48" t="s">
        <v>46</v>
      </c>
      <c r="E15" s="49">
        <v>2240</v>
      </c>
      <c r="F15" s="50">
        <v>81.84</v>
      </c>
      <c r="G15" s="51"/>
      <c r="H15" s="51"/>
      <c r="I15" s="51"/>
      <c r="J15" s="51"/>
      <c r="K15" s="51"/>
      <c r="L15" s="51"/>
      <c r="M15" s="51"/>
      <c r="N15" s="51"/>
    </row>
    <row r="16" spans="1:14" s="52" customFormat="1" ht="17.25" customHeight="1" x14ac:dyDescent="0.25">
      <c r="A16" s="46">
        <v>10</v>
      </c>
      <c r="B16" s="47" t="s">
        <v>63</v>
      </c>
      <c r="C16" s="47" t="s">
        <v>26</v>
      </c>
      <c r="D16" s="48" t="s">
        <v>46</v>
      </c>
      <c r="E16" s="49">
        <v>1000</v>
      </c>
      <c r="F16" s="50">
        <v>81.84</v>
      </c>
      <c r="G16" s="51"/>
      <c r="H16" s="51"/>
      <c r="I16" s="51"/>
      <c r="J16" s="51"/>
      <c r="K16" s="51"/>
      <c r="L16" s="51"/>
      <c r="M16" s="51"/>
      <c r="N16" s="51"/>
    </row>
    <row r="17" spans="1:14" s="52" customFormat="1" ht="66" customHeight="1" x14ac:dyDescent="0.25">
      <c r="A17" s="46">
        <v>11</v>
      </c>
      <c r="B17" s="53" t="s">
        <v>51</v>
      </c>
      <c r="C17" s="53" t="s">
        <v>52</v>
      </c>
      <c r="D17" s="48" t="s">
        <v>46</v>
      </c>
      <c r="E17" s="54">
        <v>336800</v>
      </c>
      <c r="F17" s="55">
        <v>4</v>
      </c>
      <c r="G17" s="51"/>
      <c r="H17" s="51"/>
      <c r="I17" s="51"/>
      <c r="J17" s="51" t="s">
        <v>72</v>
      </c>
      <c r="K17" s="51"/>
      <c r="L17" s="51"/>
      <c r="M17" s="51"/>
      <c r="N17" s="51"/>
    </row>
    <row r="18" spans="1:14" s="52" customFormat="1" ht="54.75" customHeight="1" x14ac:dyDescent="0.25">
      <c r="A18" s="46">
        <v>12</v>
      </c>
      <c r="B18" s="56" t="s">
        <v>41</v>
      </c>
      <c r="C18" s="56" t="s">
        <v>43</v>
      </c>
      <c r="D18" s="48" t="s">
        <v>46</v>
      </c>
      <c r="E18" s="57">
        <v>1700</v>
      </c>
      <c r="F18" s="58">
        <v>20</v>
      </c>
      <c r="G18" s="51"/>
      <c r="H18" s="51"/>
      <c r="I18" s="51"/>
      <c r="J18" s="51"/>
      <c r="K18" s="51"/>
      <c r="L18" s="51"/>
      <c r="M18" s="51"/>
      <c r="N18" s="51"/>
    </row>
    <row r="19" spans="1:14" s="18" customFormat="1" ht="48" customHeight="1" x14ac:dyDescent="0.25">
      <c r="A19" s="33">
        <v>13</v>
      </c>
      <c r="B19" s="21" t="s">
        <v>42</v>
      </c>
      <c r="C19" s="21" t="s">
        <v>44</v>
      </c>
      <c r="D19" s="15" t="s">
        <v>46</v>
      </c>
      <c r="E19" s="23">
        <v>61600</v>
      </c>
      <c r="F19" s="20">
        <v>18</v>
      </c>
      <c r="G19" s="44">
        <v>14.1</v>
      </c>
      <c r="H19" s="44">
        <f>G19*E19</f>
        <v>868560</v>
      </c>
      <c r="I19" s="38"/>
      <c r="J19" s="38"/>
      <c r="K19" s="38"/>
      <c r="L19" s="38"/>
      <c r="M19" s="38">
        <v>14.96</v>
      </c>
      <c r="N19" s="38">
        <f>M19*E19</f>
        <v>921536</v>
      </c>
    </row>
    <row r="20" spans="1:14" s="52" customFormat="1" ht="35.25" customHeight="1" x14ac:dyDescent="0.25">
      <c r="A20" s="46">
        <v>14</v>
      </c>
      <c r="B20" s="56" t="s">
        <v>57</v>
      </c>
      <c r="C20" s="53" t="s">
        <v>45</v>
      </c>
      <c r="D20" s="48" t="s">
        <v>46</v>
      </c>
      <c r="E20" s="55">
        <v>460</v>
      </c>
      <c r="F20" s="55">
        <v>655</v>
      </c>
      <c r="G20" s="51"/>
      <c r="H20" s="51"/>
      <c r="I20" s="51"/>
      <c r="J20" s="51"/>
      <c r="K20" s="51"/>
      <c r="L20" s="51"/>
      <c r="M20" s="51"/>
      <c r="N20" s="51"/>
    </row>
    <row r="21" spans="1:14" s="18" customFormat="1" ht="48" customHeight="1" x14ac:dyDescent="0.25">
      <c r="A21" s="33">
        <v>15</v>
      </c>
      <c r="B21" s="21" t="s">
        <v>58</v>
      </c>
      <c r="C21" s="21" t="s">
        <v>47</v>
      </c>
      <c r="D21" s="15" t="s">
        <v>46</v>
      </c>
      <c r="E21" s="19">
        <v>39200</v>
      </c>
      <c r="F21" s="22">
        <v>25</v>
      </c>
      <c r="G21" s="45">
        <v>21.53</v>
      </c>
      <c r="H21" s="45">
        <f>G21*E21</f>
        <v>843976</v>
      </c>
      <c r="I21" s="38"/>
      <c r="J21" s="38"/>
      <c r="K21" s="38"/>
      <c r="L21" s="38"/>
      <c r="M21" s="38"/>
      <c r="N21" s="38"/>
    </row>
    <row r="22" spans="1:14" s="18" customFormat="1" ht="48" customHeight="1" x14ac:dyDescent="0.25">
      <c r="A22" s="33">
        <v>16</v>
      </c>
      <c r="B22" s="21" t="s">
        <v>59</v>
      </c>
      <c r="C22" s="21" t="s">
        <v>48</v>
      </c>
      <c r="D22" s="15" t="s">
        <v>46</v>
      </c>
      <c r="E22" s="24">
        <v>18000</v>
      </c>
      <c r="F22" s="22">
        <v>12</v>
      </c>
      <c r="G22" s="44">
        <v>9.5</v>
      </c>
      <c r="H22" s="44">
        <f>G22*E22</f>
        <v>171000</v>
      </c>
      <c r="I22" s="38"/>
      <c r="J22" s="38"/>
      <c r="K22" s="38"/>
      <c r="L22" s="38"/>
      <c r="M22" s="38">
        <v>10.6</v>
      </c>
      <c r="N22" s="38">
        <f>M22*E22</f>
        <v>190800</v>
      </c>
    </row>
    <row r="23" spans="1:14" s="18" customFormat="1" ht="48" customHeight="1" x14ac:dyDescent="0.25">
      <c r="A23" s="33">
        <v>17</v>
      </c>
      <c r="B23" s="21" t="s">
        <v>60</v>
      </c>
      <c r="C23" s="21" t="s">
        <v>49</v>
      </c>
      <c r="D23" s="15" t="s">
        <v>46</v>
      </c>
      <c r="E23" s="16">
        <v>60500</v>
      </c>
      <c r="F23" s="22">
        <v>20</v>
      </c>
      <c r="G23" s="44">
        <v>9.23</v>
      </c>
      <c r="H23" s="44">
        <f>G23*E23</f>
        <v>558415</v>
      </c>
      <c r="I23" s="38"/>
      <c r="J23" s="38"/>
      <c r="K23" s="38"/>
      <c r="L23" s="38"/>
      <c r="M23" s="38">
        <v>9.8000000000000007</v>
      </c>
      <c r="N23" s="38">
        <f>M23*E23</f>
        <v>592900</v>
      </c>
    </row>
    <row r="24" spans="1:14" ht="21.6" customHeight="1" x14ac:dyDescent="0.25">
      <c r="A24" s="25"/>
      <c r="B24" s="25" t="s">
        <v>7</v>
      </c>
      <c r="C24" s="25"/>
      <c r="D24" s="25"/>
      <c r="E24" s="26"/>
      <c r="F24" s="27"/>
      <c r="G24" s="37"/>
      <c r="H24" s="37">
        <f>H23+H22+H21+H19+H13</f>
        <v>3846029</v>
      </c>
      <c r="I24" s="37"/>
      <c r="J24" s="37">
        <f>J7+J8</f>
        <v>1647000</v>
      </c>
      <c r="K24" s="37"/>
      <c r="L24" s="37">
        <f>L9+L10+L11+L12</f>
        <v>2560745</v>
      </c>
      <c r="M24" s="37"/>
      <c r="N24" s="37"/>
    </row>
    <row r="25" spans="1:14" ht="26.45" customHeight="1" x14ac:dyDescent="0.25"/>
    <row r="26" spans="1:14" x14ac:dyDescent="0.25">
      <c r="A26" s="62" t="s">
        <v>8</v>
      </c>
      <c r="B26" s="62"/>
      <c r="C26" s="62"/>
      <c r="D26" s="62"/>
      <c r="E26" s="62"/>
      <c r="F26" s="62"/>
      <c r="G26" s="62"/>
    </row>
    <row r="27" spans="1:14" s="28" customFormat="1" ht="42.75" customHeight="1" x14ac:dyDescent="0.25">
      <c r="A27" s="64" t="s">
        <v>70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s="28" customFormat="1" ht="45.75" customHeight="1" x14ac:dyDescent="0.25">
      <c r="A28" s="65" t="s">
        <v>71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ht="19.5" customHeight="1" x14ac:dyDescent="0.25">
      <c r="A29" s="63" t="s">
        <v>9</v>
      </c>
      <c r="B29" s="63"/>
      <c r="C29" s="28"/>
      <c r="D29" s="59" t="s">
        <v>22</v>
      </c>
      <c r="E29" s="59"/>
    </row>
    <row r="30" spans="1:14" x14ac:dyDescent="0.25">
      <c r="A30" s="29"/>
      <c r="B30" s="28"/>
      <c r="C30" s="28"/>
      <c r="D30" s="28"/>
      <c r="E30" s="28"/>
    </row>
    <row r="31" spans="1:14" x14ac:dyDescent="0.25">
      <c r="A31" s="30" t="s">
        <v>10</v>
      </c>
      <c r="B31" s="28"/>
      <c r="C31" s="28"/>
      <c r="D31" s="30" t="s">
        <v>11</v>
      </c>
      <c r="E31" s="30"/>
    </row>
    <row r="32" spans="1:14" x14ac:dyDescent="0.25">
      <c r="A32" s="30"/>
      <c r="B32" s="28"/>
      <c r="C32" s="28"/>
      <c r="D32" s="30"/>
      <c r="E32" s="30"/>
    </row>
    <row r="33" spans="1:14" x14ac:dyDescent="0.25">
      <c r="A33" s="30" t="s">
        <v>12</v>
      </c>
      <c r="B33" s="28"/>
      <c r="C33" s="28"/>
      <c r="D33" s="30" t="s">
        <v>13</v>
      </c>
      <c r="E33" s="30"/>
    </row>
    <row r="34" spans="1:14" ht="9" customHeight="1" x14ac:dyDescent="0.25">
      <c r="A34" s="30"/>
      <c r="B34" s="28"/>
      <c r="C34" s="28"/>
      <c r="D34" s="30"/>
      <c r="E34" s="30"/>
    </row>
    <row r="35" spans="1:14" x14ac:dyDescent="0.25">
      <c r="A35" s="30" t="s">
        <v>14</v>
      </c>
      <c r="B35" s="28"/>
      <c r="C35" s="28"/>
      <c r="D35" s="30" t="s">
        <v>15</v>
      </c>
      <c r="E35" s="30"/>
    </row>
    <row r="36" spans="1:14" x14ac:dyDescent="0.25">
      <c r="A36" s="30"/>
      <c r="B36" s="28"/>
      <c r="C36" s="28"/>
      <c r="D36" s="30"/>
      <c r="E36" s="30"/>
    </row>
    <row r="37" spans="1:14" x14ac:dyDescent="0.25">
      <c r="A37" s="30" t="s">
        <v>55</v>
      </c>
      <c r="B37" s="28"/>
      <c r="C37" s="28"/>
      <c r="D37" s="30" t="s">
        <v>56</v>
      </c>
      <c r="E37" s="30"/>
    </row>
    <row r="38" spans="1:14" x14ac:dyDescent="0.25">
      <c r="A38" s="30"/>
      <c r="B38" s="28"/>
      <c r="C38" s="28"/>
      <c r="D38" s="30"/>
      <c r="E38" s="30"/>
    </row>
    <row r="39" spans="1:14" x14ac:dyDescent="0.25">
      <c r="A39" s="30" t="s">
        <v>16</v>
      </c>
      <c r="B39" s="28"/>
      <c r="C39" s="28"/>
      <c r="D39" s="30" t="s">
        <v>17</v>
      </c>
      <c r="E39" s="30"/>
    </row>
    <row r="40" spans="1:14" x14ac:dyDescent="0.25">
      <c r="A40" s="30"/>
      <c r="B40" s="28"/>
      <c r="C40" s="28"/>
      <c r="D40" s="30"/>
      <c r="E40" s="30"/>
    </row>
    <row r="41" spans="1:14" x14ac:dyDescent="0.25">
      <c r="A41" s="30" t="s">
        <v>18</v>
      </c>
      <c r="B41" s="28"/>
      <c r="C41" s="28"/>
      <c r="D41" s="30" t="s">
        <v>19</v>
      </c>
      <c r="E41" s="30"/>
    </row>
    <row r="42" spans="1:14" x14ac:dyDescent="0.25">
      <c r="A42" s="30"/>
      <c r="B42" s="28"/>
      <c r="C42" s="28"/>
      <c r="D42" s="30"/>
      <c r="E42" s="30"/>
    </row>
    <row r="43" spans="1:14" s="31" customFormat="1" x14ac:dyDescent="0.25">
      <c r="A43" s="30" t="s">
        <v>20</v>
      </c>
      <c r="B43" s="28"/>
      <c r="C43" s="28"/>
      <c r="D43" s="30" t="s">
        <v>21</v>
      </c>
      <c r="E43" s="30"/>
      <c r="F43" s="9"/>
      <c r="G43" s="39"/>
      <c r="H43" s="39"/>
      <c r="I43" s="39"/>
      <c r="J43" s="39"/>
      <c r="K43" s="39"/>
      <c r="L43" s="39"/>
      <c r="M43" s="39"/>
      <c r="N43" s="39"/>
    </row>
  </sheetData>
  <mergeCells count="6">
    <mergeCell ref="A4:F4"/>
    <mergeCell ref="A6:F6"/>
    <mergeCell ref="A26:G26"/>
    <mergeCell ref="A29:B29"/>
    <mergeCell ref="A27:N27"/>
    <mergeCell ref="A28:N28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  <colBreaks count="1" manualBreakCount="1">
    <brk id="1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2020-02-07T11:53:16Z</dcterms:modified>
</cp:coreProperties>
</file>