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Протокола 2021 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ИМН'!$A$1:$W$46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T37" i="1" l="1"/>
  <c r="T27" i="1"/>
  <c r="T20" i="1"/>
  <c r="T12" i="1"/>
  <c r="T9" i="1"/>
  <c r="T10" i="1"/>
  <c r="T8" i="1"/>
  <c r="R37" i="1"/>
  <c r="R23" i="1"/>
  <c r="P37" i="1"/>
  <c r="P21" i="1"/>
  <c r="N37" i="1"/>
  <c r="N11" i="1"/>
  <c r="K37" i="1"/>
  <c r="K17" i="1"/>
  <c r="K18" i="1"/>
  <c r="K19" i="1"/>
  <c r="K16" i="1"/>
  <c r="I37" i="1"/>
  <c r="I25" i="1"/>
  <c r="I24" i="1"/>
  <c r="G28" i="1" l="1"/>
  <c r="G29" i="1"/>
  <c r="G21" i="1" l="1"/>
  <c r="E25" i="1"/>
  <c r="G25" i="1" s="1"/>
  <c r="G24" i="1"/>
  <c r="G26" i="1" l="1"/>
  <c r="E19" i="1" l="1"/>
  <c r="E22" i="1"/>
  <c r="G8" i="1" l="1"/>
  <c r="G9" i="1"/>
  <c r="G10" i="1"/>
  <c r="G11" i="1"/>
  <c r="G12" i="1"/>
  <c r="G27" i="1" l="1"/>
  <c r="G30" i="1"/>
  <c r="G31" i="1"/>
  <c r="G32" i="1"/>
  <c r="G33" i="1"/>
  <c r="G34" i="1"/>
  <c r="G35" i="1"/>
  <c r="G36" i="1"/>
  <c r="G7" i="1"/>
  <c r="G13" i="1" l="1"/>
  <c r="G14" i="1"/>
  <c r="G15" i="1"/>
  <c r="G16" i="1"/>
  <c r="G37" i="1" s="1"/>
  <c r="G17" i="1"/>
  <c r="G18" i="1"/>
  <c r="G19" i="1"/>
  <c r="G20" i="1"/>
  <c r="G22" i="1"/>
  <c r="G23" i="1"/>
</calcChain>
</file>

<file path=xl/sharedStrings.xml><?xml version="1.0" encoding="utf-8"?>
<sst xmlns="http://schemas.openxmlformats.org/spreadsheetml/2006/main" count="127" uniqueCount="93">
  <si>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</si>
  <si>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</si>
  <si>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</si>
  <si>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</si>
  <si>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</si>
  <si>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</si>
  <si>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</si>
  <si>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</si>
  <si>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</si>
  <si>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</si>
  <si>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</si>
  <si>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</si>
  <si>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</si>
  <si>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t>
  </si>
  <si>
    <t>уп</t>
  </si>
  <si>
    <t>шт</t>
  </si>
  <si>
    <t>Шприц Жане 100,0 одноразовый с наконечникам для катетерной насадки</t>
  </si>
  <si>
    <t>Планшеты для определения группы крови размер 15*30 см</t>
  </si>
  <si>
    <t>Щетка одноразовая для чистки эндоскопических инструментов</t>
  </si>
  <si>
    <t>Касcеты для идентификаци пациента для аппарата ZEBRA</t>
  </si>
  <si>
    <t>Касеты для идентификаци пациента для аппарата ZEBRA, № 200 браслетов, цвет- белый ,279,4 мм х 25,4 мм</t>
  </si>
  <si>
    <t>Каcсеты для идентификаци пациента для аппарата ZEBRA</t>
  </si>
  <si>
    <t>Касеты для идентификаци пациента для аппарата ZEBRA, № 200 браслетов, цвет- синий ,279,4 мм х 25,4 мм</t>
  </si>
  <si>
    <t>Касеты для идентификаци пациента для аппарата ZEBRA, № 200 браслетов, цвет- оранжевый, 279,4 мм х 25,4 мм</t>
  </si>
  <si>
    <t>Катетер Фолея 2х ходовой №16, цилиндрический 16 Ch, баллон 5-15 мл, 2 отверстия, длина 40 см</t>
  </si>
  <si>
    <t>Катетер Фолея 2х ходовой №18, цилиндрический 18 Ch, баллон 5-15 мл, 2 отверстия, длина 40 см</t>
  </si>
  <si>
    <t xml:space="preserve">Катетр Фолея  2 ходовой  № 20, цилиндрический 20 Ch, баллон 5-15 мл, 2 отверстия, длина 40 см </t>
  </si>
  <si>
    <t>Катетр Фолея  2 ходовой  № 26, цилиндрический 26 Ch,баллон 30-50мл,2 отверствия,длина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</si>
  <si>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30-50 мл. Размер 26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</si>
  <si>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</si>
  <si>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</si>
  <si>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</si>
  <si>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Лампа ксеноновая</t>
  </si>
  <si>
    <t>Срок службы не менее 500 часов. На эндоскопический комплекс для общехирургических операция OLYMPUS CLV-190.</t>
  </si>
  <si>
    <t>Марля</t>
  </si>
  <si>
    <t>метр</t>
  </si>
  <si>
    <t>Набор для катетеризации крупных сосудов 2х канальный</t>
  </si>
  <si>
    <t>Набор для катетеризации крупных сосудов, одноразовый, стерильный.  Катетер двухканальный 7F*20см, проводник J 035*60см, дилататор 8F*12см,  игла 18G*7см, шприц 10мл, скальпель, Мотыльковый клапан с зажимом</t>
  </si>
  <si>
    <t>Бахилы одноразовые низкие с крючками</t>
  </si>
  <si>
    <t>пара</t>
  </si>
  <si>
    <t xml:space="preserve">Фильтр ,одноразовый </t>
  </si>
  <si>
    <t>Фильтр ,одноразовый для использования с асперационными помпами с соединениями для трубок. Специальное соединение состороны емкости, со стороны конусообразное соединение. Для помп Karl Storz Hamou Endomat 26331020, Unimat 2,  Unimat plus 20321020, нестирильно 10шт/уп.</t>
  </si>
  <si>
    <t xml:space="preserve">Шприц Жане 100,0 </t>
  </si>
  <si>
    <t>Шприц одноразовый 50 мл Luer для шприцевых насосов</t>
  </si>
  <si>
    <t>Одноразовые биопсийные щипцы с браншами типа «Аллигатор с иглой», возможность работы с эндоскопами с каналом от 2.8 мм и более, длина 2300 мм.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иглы  для фиксации инструмента при биопсии.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</si>
  <si>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Одноразовые биопсийные щипцы с браншами типа «Аллигатор», возможность работы с эндоскопами с каналом от 2.0 мм и более, длина 1150 мм.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</si>
  <si>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Инструмент эндотерапевтический: Биопсийные щипцы: канал 2,8 мм, длина 2300 мм для колоноскопии</t>
  </si>
  <si>
    <t>Одноразовые биопсийные щипцы с браншами типа «Аллигатор», возможность работы с эндоскопами с каналом от 2.8 мм и более, длина 1550 мм. Наличие 20 штук в упаковке.</t>
  </si>
  <si>
    <t>Инструменты эндотерапевтические: Биопсийные щипцы: канал 2,8 мм, длина 1550 мм для гастроскопии</t>
  </si>
  <si>
    <t>Инструменты эндотерапевтические:
Биопсийные щипцы: канал 2,0 мм, длина 1150 мм для бронхоскопии</t>
  </si>
  <si>
    <t>Кабель биполярный к пинцентам</t>
  </si>
  <si>
    <t>Кабель нейтрального электрода</t>
  </si>
  <si>
    <t>Кабель для использования с двухсекционными нейтральными электродами пациента. Штекер для подключения к генератору 10 мм. Длина 3м.</t>
  </si>
  <si>
    <t>Световодный кабель для подключения эндоскопов к источнику света медицинских систем. Диаметр не менее 4,2 мм. Длина не менее 3 м. Должен быть совместим с источниками света производства OLYMPUS MEDICAL SYSTEMS.</t>
  </si>
  <si>
    <t xml:space="preserve">Световодный кабель 4,2мм х 3м. </t>
  </si>
  <si>
    <t>Щетка, для чистки, одноразовая, двусторонняя, для рабочих каналов Ø 3.2 мм - Ø 4.2 мм, длина 230 см, диаметр щетки 4.5 мм. Упаковка 50 шт/ уп., для чистки эндоскопических инструментов  karl storz endoskope</t>
  </si>
  <si>
    <t xml:space="preserve">Кабель биполярный к пинцетам. Кабель предназначен только для использования с биполярными пинцетами Valleylab™ . Длина 3.6 м, литая вилка  </t>
  </si>
  <si>
    <t>Шрпиц инъекционный трехкомпонентный инсулиновый стерильный однократного применения  объемом 1 мл</t>
  </si>
  <si>
    <t>штука</t>
  </si>
  <si>
    <t>Марля медицинская отбеленная 30гр/м, в рулоне 1000 метр</t>
  </si>
  <si>
    <t>Шрпиц 20 мл 20 G х1 1/2 трехкомпонентный</t>
  </si>
  <si>
    <t>Шрпиц 10 мл 21 G х1 1/2 трехкомпонентный</t>
  </si>
  <si>
    <t xml:space="preserve">Перчатки смотровые латексные нестерильные неопудренные размер M с длинной манжеткой </t>
  </si>
  <si>
    <t xml:space="preserve">Перчатки смотровые латексные нестерильные неопудренные размер S с длинной манжеткой </t>
  </si>
  <si>
    <t>Специализированные, латексные, cмотровые, нестерильные, особопрочные перчатки, на 50% толще обычных, текcтурированные только на пальцах,  внутреннее полиуретановое покрытие, обработаны силиконом, длина не менее 300 мм, толщина (средний палец) не менее 0,38 мм, цвет-синий, для продолжительных манипуляций повышенного риска в условиях агрессивных сред (в т.ч. в паталогоанатомии); повышенная прочность к повреждениям (в т.ч. на разрыв), соответствует стандарту EN455.</t>
  </si>
  <si>
    <t>Линия для мониторинга газов Luer (трубка пробозаборник). Внутренний диаметр 1,2мм, длина 2,45м</t>
  </si>
  <si>
    <t>Стент</t>
  </si>
  <si>
    <t xml:space="preserve">Мочеточниковый стент - изготовлен из полиуретана белого цвета. Рентгеноконтрастный. Разметка в сантиметрах по всей длине. Закругленные концы стента типа Пигтейл с обеих сторон, проксимальный завиток с атравматичным наконечником открытого типа. Дистальный завиток с ретракционной нитью. Дренажные боковые отверстия расположены спиралевидно по всей длине стента. Линия для определения направления загиба конца стента по всей длине. Размер 8 Ch. Длина 26см.  Толкатель - изготовлен из полиуретана зеленого цвета длиной 45см, 90см для уретерореноскопии.  Гибкая струна-проводник с изменяемой степенью жесткости, изготовлена из нержавеющей стали с тефлоновым покрытием. Длина 150см. - для стентов открытого типа. Два пластиковых зажима. Карта пациента. Продолжительность использования установленного стента до 3 месяцев. Стерильно, для одноразового использования. Не содержит латекса. Поставляется в собранном виде.        
</t>
  </si>
  <si>
    <t>Мочеточниковый стент - изготовлен из полиуретана голубого цвета. Разметка в сантиметрах по всей длине. Закругленные концы стента типа Пигтейл с обеих сторон, проксимальный завиток с атравматичным наконечником закрытого типа. Дренажные боковые отверстия расположены спиралевидно по всей длине стента. Линия для определения направления загиба конца стента по всей длине. Размер 6 Ch. Длина 26см. Толкатель - изготовлен из прозрачного полиуретана длиной 45см.  . Усиленная струна-проводник из нержавеющей стали с тефлоновым покрытием, длиной 100см. Продолжительность использования установленного стента до 1 месяца.Стерильно, для одноразового использования. Не содержит латекса. Поставляется в собранном виде.</t>
  </si>
  <si>
    <t>ТОО "ADAL MEDICA KAZAKHSTAN"</t>
  </si>
  <si>
    <t>ТОО "MEDICAL MARKETING GROUP KZ (МЕДИКАЛ МАРКЕТИНГ ГРУПП КЗ)"</t>
  </si>
  <si>
    <t>ТОО "Эко-фарм"</t>
  </si>
  <si>
    <t>ТОО "Dariya medica"Дарья Медика"</t>
  </si>
  <si>
    <t>к протоколу 40 от 26.05.2021г.</t>
  </si>
  <si>
    <t>И.о. руководитель ГЗ и ЮС</t>
  </si>
  <si>
    <t>Дулат Э.А.</t>
  </si>
  <si>
    <t xml:space="preserve">Специалист по государственным закупкам </t>
  </si>
  <si>
    <t>Корженко О.О.</t>
  </si>
  <si>
    <t>Юрисконсульт</t>
  </si>
  <si>
    <t>Советов Н.А.</t>
  </si>
  <si>
    <t>ТОО "MedicalActiveGroup" Цена</t>
  </si>
  <si>
    <t>ТОО "MedicalActiveGroup" Сумма</t>
  </si>
  <si>
    <t>ТОО "АЛЬЯНС" Цена</t>
  </si>
  <si>
    <t>ТОО "АЛЬЯНС" Сумма</t>
  </si>
  <si>
    <t>ИП "Маслова С.Л." Цена</t>
  </si>
  <si>
    <t>ИП "Маслова С.Л." Сумма</t>
  </si>
  <si>
    <t>ТОО "SUNMEDICA" (САНМЕДИКА) Цена</t>
  </si>
  <si>
    <t>ТОО "SUNMEDICA" (САНМЕДИКА) Сумма</t>
  </si>
  <si>
    <t>ТОО "САПА Мед Астана" Цена</t>
  </si>
  <si>
    <t>ТОО "САПА Мед Астана" Сумма</t>
  </si>
  <si>
    <t>ТОО "NOVIRS" Цена</t>
  </si>
  <si>
    <t>ТОО "NOVIRS" Сумма</t>
  </si>
  <si>
    <t>На основании п. 542 Постановления Правительства Республики Казахстан от 30 октября 2009 года №1729 «Об утверждении Правил организации и проведения закупа лекарственных средств и медицинских изделий, фармацевтических услуг», лот признан недействительным.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</si>
</sst>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cellStyleXfs>
  <cellXfs count="56">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3" fontId="8" fillId="0" borderId="2" xfId="5" applyNumberFormat="1" applyFont="1" applyFill="1" applyBorder="1" applyAlignment="1">
      <alignment horizontal="center" vertical="top"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4" fontId="7" fillId="2" borderId="2" xfId="0" applyNumberFormat="1" applyFont="1" applyFill="1" applyBorder="1" applyAlignment="1">
      <alignment vertical="center"/>
    </xf>
    <xf numFmtId="43" fontId="8" fillId="0" borderId="2" xfId="23" applyFont="1" applyBorder="1" applyAlignment="1">
      <alignment horizontal="center" vertical="center" wrapText="1"/>
    </xf>
    <xf numFmtId="43" fontId="8" fillId="0" borderId="2" xfId="23" applyFont="1" applyFill="1" applyBorder="1" applyAlignment="1">
      <alignment horizontal="right" vertical="top" wrapText="1"/>
    </xf>
    <xf numFmtId="43" fontId="7" fillId="0" borderId="0" xfId="23" applyFont="1" applyFill="1" applyBorder="1" applyAlignment="1">
      <alignment horizontal="right" vertical="top" wrapText="1"/>
    </xf>
    <xf numFmtId="43" fontId="7" fillId="0" borderId="0" xfId="23" applyFont="1" applyAlignment="1">
      <alignment wrapText="1"/>
    </xf>
    <xf numFmtId="0" fontId="7" fillId="2" borderId="2" xfId="5" applyFont="1" applyFill="1" applyBorder="1" applyAlignment="1">
      <alignment horizontal="left" vertical="top" wrapText="1"/>
    </xf>
    <xf numFmtId="43" fontId="7" fillId="2" borderId="2" xfId="19" applyFont="1" applyFill="1" applyBorder="1" applyAlignment="1">
      <alignment horizontal="righ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left" vertical="top" wrapText="1"/>
    </xf>
    <xf numFmtId="43" fontId="7" fillId="2" borderId="5" xfId="19"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3" fontId="7" fillId="0" borderId="2" xfId="19" applyFont="1" applyFill="1" applyBorder="1" applyAlignment="1">
      <alignment horizontal="right" vertical="center" wrapText="1"/>
    </xf>
    <xf numFmtId="0" fontId="7" fillId="0" borderId="2" xfId="5" applyFont="1" applyFill="1" applyBorder="1" applyAlignment="1">
      <alignment horizontal="left" vertical="top"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7" fillId="2" borderId="5" xfId="0" applyFont="1" applyFill="1" applyBorder="1" applyAlignment="1">
      <alignment horizontal="center" vertical="center" wrapText="1"/>
    </xf>
    <xf numFmtId="43" fontId="7" fillId="0" borderId="0" xfId="23" applyFont="1" applyAlignment="1">
      <alignment horizontal="right" vertical="center" wrapText="1"/>
    </xf>
    <xf numFmtId="43" fontId="7" fillId="0" borderId="2" xfId="23" applyFont="1" applyFill="1" applyBorder="1" applyAlignment="1">
      <alignment horizontal="right" vertical="center" wrapText="1"/>
    </xf>
    <xf numFmtId="43" fontId="7" fillId="0" borderId="0" xfId="23" applyFont="1" applyFill="1" applyAlignment="1">
      <alignment horizontal="right" vertical="center" wrapText="1"/>
    </xf>
    <xf numFmtId="43" fontId="8" fillId="0" borderId="2" xfId="23" applyFont="1" applyBorder="1" applyAlignment="1">
      <alignment horizontal="right" vertical="center" wrapText="1"/>
    </xf>
    <xf numFmtId="43" fontId="7" fillId="3" borderId="2" xfId="23" applyFont="1" applyFill="1" applyBorder="1" applyAlignment="1">
      <alignment horizontal="right" vertical="center" wrapText="1"/>
    </xf>
    <xf numFmtId="43" fontId="7" fillId="4" borderId="2" xfId="23"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43" fontId="8" fillId="0" borderId="7" xfId="23" applyFont="1" applyBorder="1" applyAlignment="1">
      <alignment horizontal="center" vertical="center" wrapText="1"/>
    </xf>
    <xf numFmtId="43" fontId="8" fillId="0" borderId="6" xfId="23" applyFont="1" applyBorder="1" applyAlignment="1">
      <alignment horizontal="center" vertical="center" wrapText="1"/>
    </xf>
    <xf numFmtId="0" fontId="7" fillId="0" borderId="2" xfId="1" applyFont="1" applyFill="1" applyBorder="1"/>
    <xf numFmtId="43" fontId="7" fillId="0" borderId="3" xfId="23" applyFont="1" applyFill="1" applyBorder="1" applyAlignment="1">
      <alignment horizontal="center" vertical="center" wrapText="1"/>
    </xf>
    <xf numFmtId="43" fontId="7" fillId="0" borderId="4" xfId="23" applyFont="1" applyFill="1" applyBorder="1" applyAlignment="1">
      <alignment horizontal="center" vertical="center" wrapText="1"/>
    </xf>
    <xf numFmtId="43" fontId="7" fillId="0" borderId="5" xfId="23" applyFont="1" applyFill="1" applyBorder="1" applyAlignment="1">
      <alignment horizontal="center" vertical="center" wrapText="1"/>
    </xf>
  </cellXfs>
  <cellStyles count="24">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tabSelected="1" view="pageBreakPreview" zoomScale="50" zoomScaleNormal="100" zoomScaleSheetLayoutView="50" workbookViewId="0">
      <selection activeCell="T37" sqref="T37"/>
    </sheetView>
  </sheetViews>
  <sheetFormatPr defaultColWidth="8.85546875" defaultRowHeight="15.75" x14ac:dyDescent="0.25"/>
  <cols>
    <col min="1" max="1" width="8.85546875" style="1"/>
    <col min="2" max="2" width="59.7109375" style="1" customWidth="1"/>
    <col min="3" max="3" width="58.7109375" style="1" customWidth="1"/>
    <col min="4" max="4" width="13.28515625" style="1" customWidth="1"/>
    <col min="5" max="5" width="15.42578125" style="1" customWidth="1"/>
    <col min="6" max="6" width="16.5703125" style="23" customWidth="1"/>
    <col min="7" max="7" width="17.85546875" style="1" customWidth="1"/>
    <col min="8" max="9" width="17.28515625" style="38" customWidth="1"/>
    <col min="10" max="11" width="17.7109375" style="38" customWidth="1"/>
    <col min="12" max="12" width="17.85546875" style="38" customWidth="1"/>
    <col min="13" max="14" width="17.7109375" style="38" customWidth="1"/>
    <col min="15" max="18" width="17.85546875" style="38" customWidth="1"/>
    <col min="19" max="20" width="18.140625" style="38" customWidth="1"/>
    <col min="21" max="22" width="18.7109375" style="38" customWidth="1"/>
    <col min="23" max="23" width="18" style="38" customWidth="1"/>
    <col min="24" max="16384" width="8.85546875" style="1"/>
  </cols>
  <sheetData>
    <row r="1" spans="1:23" x14ac:dyDescent="0.25">
      <c r="E1" s="1" t="s">
        <v>0</v>
      </c>
    </row>
    <row r="2" spans="1:23" x14ac:dyDescent="0.25">
      <c r="E2" s="1" t="s">
        <v>73</v>
      </c>
    </row>
    <row r="4" spans="1:23" ht="15.75" customHeight="1" x14ac:dyDescent="0.25">
      <c r="A4" s="46" t="s">
        <v>1</v>
      </c>
      <c r="B4" s="46"/>
      <c r="C4" s="46"/>
      <c r="D4" s="46"/>
      <c r="E4" s="46"/>
      <c r="F4" s="46"/>
      <c r="G4" s="46"/>
    </row>
    <row r="5" spans="1:23" ht="80.25" customHeight="1" x14ac:dyDescent="0.25">
      <c r="A5" s="2" t="s">
        <v>2</v>
      </c>
      <c r="B5" s="2" t="s">
        <v>3</v>
      </c>
      <c r="C5" s="2" t="s">
        <v>9</v>
      </c>
      <c r="D5" s="2" t="s">
        <v>4</v>
      </c>
      <c r="E5" s="2" t="s">
        <v>5</v>
      </c>
      <c r="F5" s="20" t="s">
        <v>6</v>
      </c>
      <c r="G5" s="2" t="s">
        <v>7</v>
      </c>
      <c r="H5" s="50" t="s">
        <v>80</v>
      </c>
      <c r="I5" s="50" t="s">
        <v>81</v>
      </c>
      <c r="J5" s="50" t="s">
        <v>82</v>
      </c>
      <c r="K5" s="50" t="s">
        <v>83</v>
      </c>
      <c r="L5" s="50" t="s">
        <v>69</v>
      </c>
      <c r="M5" s="50" t="s">
        <v>84</v>
      </c>
      <c r="N5" s="50" t="s">
        <v>85</v>
      </c>
      <c r="O5" s="50" t="s">
        <v>86</v>
      </c>
      <c r="P5" s="50" t="s">
        <v>87</v>
      </c>
      <c r="Q5" s="50" t="s">
        <v>88</v>
      </c>
      <c r="R5" s="50" t="s">
        <v>89</v>
      </c>
      <c r="S5" s="50" t="s">
        <v>90</v>
      </c>
      <c r="T5" s="50" t="s">
        <v>91</v>
      </c>
      <c r="U5" s="50" t="s">
        <v>70</v>
      </c>
      <c r="V5" s="50" t="s">
        <v>71</v>
      </c>
      <c r="W5" s="50" t="s">
        <v>72</v>
      </c>
    </row>
    <row r="6" spans="1:23" s="3" customFormat="1" ht="17.25" customHeight="1" x14ac:dyDescent="0.25">
      <c r="A6" s="47" t="s">
        <v>12</v>
      </c>
      <c r="B6" s="48"/>
      <c r="C6" s="48"/>
      <c r="D6" s="48"/>
      <c r="E6" s="48"/>
      <c r="F6" s="48"/>
      <c r="G6" s="49"/>
      <c r="H6" s="51"/>
      <c r="I6" s="51"/>
      <c r="J6" s="51"/>
      <c r="K6" s="51"/>
      <c r="L6" s="51"/>
      <c r="M6" s="51"/>
      <c r="N6" s="51"/>
      <c r="O6" s="51"/>
      <c r="P6" s="51"/>
      <c r="Q6" s="51"/>
      <c r="R6" s="51"/>
      <c r="S6" s="51"/>
      <c r="T6" s="51"/>
      <c r="U6" s="51"/>
      <c r="V6" s="51"/>
      <c r="W6" s="51"/>
    </row>
    <row r="7" spans="1:23" s="3" customFormat="1" ht="20.25" customHeight="1" x14ac:dyDescent="0.25">
      <c r="A7" s="34">
        <v>1</v>
      </c>
      <c r="B7" s="18" t="s">
        <v>38</v>
      </c>
      <c r="C7" s="18" t="s">
        <v>38</v>
      </c>
      <c r="D7" s="17" t="s">
        <v>39</v>
      </c>
      <c r="E7" s="17">
        <v>300</v>
      </c>
      <c r="F7" s="28">
        <v>53.67</v>
      </c>
      <c r="G7" s="19">
        <f t="shared" ref="G7:G36" si="0">E7*F7</f>
        <v>16101</v>
      </c>
      <c r="H7" s="39"/>
      <c r="I7" s="39"/>
      <c r="J7" s="39"/>
      <c r="K7" s="39"/>
      <c r="L7" s="39"/>
      <c r="M7" s="39"/>
      <c r="N7" s="39"/>
      <c r="O7" s="39"/>
      <c r="P7" s="39"/>
      <c r="Q7" s="39"/>
      <c r="R7" s="39"/>
      <c r="S7" s="39"/>
      <c r="T7" s="39"/>
      <c r="U7" s="39"/>
      <c r="V7" s="39"/>
      <c r="W7" s="39"/>
    </row>
    <row r="8" spans="1:23" s="3" customFormat="1" ht="221.25" customHeight="1" x14ac:dyDescent="0.25">
      <c r="A8" s="35">
        <v>2</v>
      </c>
      <c r="B8" s="18" t="s">
        <v>46</v>
      </c>
      <c r="C8" s="18" t="s">
        <v>44</v>
      </c>
      <c r="D8" s="37" t="s">
        <v>14</v>
      </c>
      <c r="E8" s="17">
        <v>1</v>
      </c>
      <c r="F8" s="28">
        <v>123000</v>
      </c>
      <c r="G8" s="19">
        <f t="shared" si="0"/>
        <v>123000</v>
      </c>
      <c r="H8" s="39"/>
      <c r="I8" s="39"/>
      <c r="J8" s="39"/>
      <c r="K8" s="39"/>
      <c r="L8" s="39"/>
      <c r="M8" s="39"/>
      <c r="N8" s="39"/>
      <c r="O8" s="39"/>
      <c r="P8" s="39"/>
      <c r="Q8" s="39"/>
      <c r="R8" s="39"/>
      <c r="S8" s="42">
        <v>122700</v>
      </c>
      <c r="T8" s="42">
        <f>S8*E8</f>
        <v>122700</v>
      </c>
      <c r="U8" s="39"/>
      <c r="V8" s="39"/>
      <c r="W8" s="39"/>
    </row>
    <row r="9" spans="1:23" s="3" customFormat="1" ht="68.25" customHeight="1" x14ac:dyDescent="0.25">
      <c r="A9" s="36">
        <v>3</v>
      </c>
      <c r="B9" s="18" t="s">
        <v>48</v>
      </c>
      <c r="C9" s="18" t="s">
        <v>47</v>
      </c>
      <c r="D9" s="37" t="s">
        <v>14</v>
      </c>
      <c r="E9" s="17">
        <v>1</v>
      </c>
      <c r="F9" s="28">
        <v>123000</v>
      </c>
      <c r="G9" s="19">
        <f t="shared" si="0"/>
        <v>123000</v>
      </c>
      <c r="H9" s="39"/>
      <c r="I9" s="39"/>
      <c r="J9" s="39"/>
      <c r="K9" s="39"/>
      <c r="L9" s="39"/>
      <c r="M9" s="39"/>
      <c r="N9" s="39"/>
      <c r="O9" s="39"/>
      <c r="P9" s="39"/>
      <c r="Q9" s="39"/>
      <c r="R9" s="39"/>
      <c r="S9" s="42">
        <v>122700</v>
      </c>
      <c r="T9" s="42">
        <f t="shared" ref="T9:T10" si="1">S9*E9</f>
        <v>122700</v>
      </c>
      <c r="U9" s="39"/>
      <c r="V9" s="39"/>
      <c r="W9" s="39"/>
    </row>
    <row r="10" spans="1:23" s="3" customFormat="1" ht="210.75" customHeight="1" x14ac:dyDescent="0.25">
      <c r="A10" s="36">
        <v>4</v>
      </c>
      <c r="B10" s="18" t="s">
        <v>49</v>
      </c>
      <c r="C10" s="18" t="s">
        <v>45</v>
      </c>
      <c r="D10" s="37" t="s">
        <v>14</v>
      </c>
      <c r="E10" s="17">
        <v>1</v>
      </c>
      <c r="F10" s="28">
        <v>185000</v>
      </c>
      <c r="G10" s="19">
        <f t="shared" si="0"/>
        <v>185000</v>
      </c>
      <c r="H10" s="39"/>
      <c r="I10" s="39"/>
      <c r="J10" s="39"/>
      <c r="K10" s="39"/>
      <c r="L10" s="39"/>
      <c r="M10" s="39"/>
      <c r="N10" s="39"/>
      <c r="O10" s="39"/>
      <c r="P10" s="39"/>
      <c r="Q10" s="39"/>
      <c r="R10" s="39"/>
      <c r="S10" s="42">
        <v>184800</v>
      </c>
      <c r="T10" s="42">
        <f t="shared" si="1"/>
        <v>184800</v>
      </c>
      <c r="U10" s="39"/>
      <c r="V10" s="39"/>
      <c r="W10" s="39"/>
    </row>
    <row r="11" spans="1:23" s="3" customFormat="1" ht="49.5" customHeight="1" x14ac:dyDescent="0.25">
      <c r="A11" s="36">
        <v>5</v>
      </c>
      <c r="B11" s="18" t="s">
        <v>50</v>
      </c>
      <c r="C11" s="18" t="s">
        <v>56</v>
      </c>
      <c r="D11" s="37" t="s">
        <v>15</v>
      </c>
      <c r="E11" s="17">
        <v>2</v>
      </c>
      <c r="F11" s="28">
        <v>129800</v>
      </c>
      <c r="G11" s="19">
        <f t="shared" si="0"/>
        <v>259600</v>
      </c>
      <c r="H11" s="39"/>
      <c r="I11" s="39"/>
      <c r="J11" s="39"/>
      <c r="K11" s="39"/>
      <c r="L11" s="39"/>
      <c r="M11" s="42">
        <v>8500</v>
      </c>
      <c r="N11" s="42">
        <f>M11*E11</f>
        <v>17000</v>
      </c>
      <c r="O11" s="39"/>
      <c r="P11" s="39"/>
      <c r="Q11" s="39"/>
      <c r="R11" s="39"/>
      <c r="S11" s="39"/>
      <c r="T11" s="39"/>
      <c r="U11" s="39"/>
      <c r="V11" s="39"/>
      <c r="W11" s="39"/>
    </row>
    <row r="12" spans="1:23" s="3" customFormat="1" ht="51.75" customHeight="1" x14ac:dyDescent="0.25">
      <c r="A12" s="36">
        <v>6</v>
      </c>
      <c r="B12" s="18" t="s">
        <v>51</v>
      </c>
      <c r="C12" s="18" t="s">
        <v>52</v>
      </c>
      <c r="D12" s="37" t="s">
        <v>13</v>
      </c>
      <c r="E12" s="17">
        <v>2</v>
      </c>
      <c r="F12" s="28">
        <v>121000</v>
      </c>
      <c r="G12" s="19">
        <f t="shared" si="0"/>
        <v>242000</v>
      </c>
      <c r="H12" s="39"/>
      <c r="I12" s="39"/>
      <c r="J12" s="39"/>
      <c r="K12" s="39"/>
      <c r="L12" s="39"/>
      <c r="M12" s="39"/>
      <c r="N12" s="39"/>
      <c r="O12" s="39"/>
      <c r="P12" s="39"/>
      <c r="Q12" s="39"/>
      <c r="R12" s="39"/>
      <c r="S12" s="42">
        <v>120900</v>
      </c>
      <c r="T12" s="42">
        <f>S12*E12</f>
        <v>241800</v>
      </c>
      <c r="U12" s="39"/>
      <c r="V12" s="39"/>
      <c r="W12" s="39"/>
    </row>
    <row r="13" spans="1:23" s="3" customFormat="1" ht="33" customHeight="1" x14ac:dyDescent="0.25">
      <c r="A13" s="36">
        <v>7</v>
      </c>
      <c r="B13" s="18" t="s">
        <v>19</v>
      </c>
      <c r="C13" s="18" t="s">
        <v>20</v>
      </c>
      <c r="D13" s="26" t="s">
        <v>13</v>
      </c>
      <c r="E13" s="16">
        <v>30</v>
      </c>
      <c r="F13" s="25">
        <v>23500</v>
      </c>
      <c r="G13" s="19">
        <f t="shared" si="0"/>
        <v>705000</v>
      </c>
      <c r="H13" s="39"/>
      <c r="I13" s="39"/>
      <c r="J13" s="39"/>
      <c r="K13" s="39"/>
      <c r="L13" s="39"/>
      <c r="M13" s="39"/>
      <c r="N13" s="39"/>
      <c r="O13" s="39"/>
      <c r="P13" s="39"/>
      <c r="Q13" s="39"/>
      <c r="R13" s="39"/>
      <c r="S13" s="39"/>
      <c r="T13" s="39"/>
      <c r="U13" s="39"/>
      <c r="V13" s="39"/>
      <c r="W13" s="39"/>
    </row>
    <row r="14" spans="1:23" s="3" customFormat="1" ht="34.5" customHeight="1" x14ac:dyDescent="0.25">
      <c r="A14" s="36">
        <v>8</v>
      </c>
      <c r="B14" s="18" t="s">
        <v>21</v>
      </c>
      <c r="C14" s="18" t="s">
        <v>22</v>
      </c>
      <c r="D14" s="26" t="s">
        <v>13</v>
      </c>
      <c r="E14" s="16">
        <v>2</v>
      </c>
      <c r="F14" s="25">
        <v>23500</v>
      </c>
      <c r="G14" s="19">
        <f t="shared" si="0"/>
        <v>47000</v>
      </c>
      <c r="H14" s="39"/>
      <c r="I14" s="39"/>
      <c r="J14" s="39"/>
      <c r="K14" s="39"/>
      <c r="L14" s="39"/>
      <c r="M14" s="39"/>
      <c r="N14" s="39"/>
      <c r="O14" s="39"/>
      <c r="P14" s="39"/>
      <c r="Q14" s="39"/>
      <c r="R14" s="39"/>
      <c r="S14" s="39"/>
      <c r="T14" s="39"/>
      <c r="U14" s="39"/>
      <c r="V14" s="39"/>
      <c r="W14" s="39"/>
    </row>
    <row r="15" spans="1:23" s="3" customFormat="1" ht="33.75" customHeight="1" x14ac:dyDescent="0.25">
      <c r="A15" s="36">
        <v>9</v>
      </c>
      <c r="B15" s="27" t="s">
        <v>21</v>
      </c>
      <c r="C15" s="27" t="s">
        <v>23</v>
      </c>
      <c r="D15" s="16" t="s">
        <v>13</v>
      </c>
      <c r="E15" s="16">
        <v>10</v>
      </c>
      <c r="F15" s="25">
        <v>23500</v>
      </c>
      <c r="G15" s="19">
        <f t="shared" si="0"/>
        <v>235000</v>
      </c>
      <c r="H15" s="39"/>
      <c r="I15" s="39"/>
      <c r="J15" s="39"/>
      <c r="K15" s="39"/>
      <c r="L15" s="39"/>
      <c r="M15" s="39"/>
      <c r="N15" s="39"/>
      <c r="O15" s="39"/>
      <c r="P15" s="39"/>
      <c r="Q15" s="39"/>
      <c r="R15" s="39"/>
      <c r="S15" s="39"/>
      <c r="T15" s="39"/>
      <c r="U15" s="39"/>
      <c r="V15" s="39"/>
      <c r="W15" s="39"/>
    </row>
    <row r="16" spans="1:23" s="3" customFormat="1" ht="204" customHeight="1" x14ac:dyDescent="0.25">
      <c r="A16" s="36">
        <v>10</v>
      </c>
      <c r="B16" s="24" t="s">
        <v>24</v>
      </c>
      <c r="C16" s="24" t="s">
        <v>29</v>
      </c>
      <c r="D16" s="16" t="s">
        <v>15</v>
      </c>
      <c r="E16" s="16">
        <v>350</v>
      </c>
      <c r="F16" s="25">
        <v>500</v>
      </c>
      <c r="G16" s="19">
        <f t="shared" si="0"/>
        <v>175000</v>
      </c>
      <c r="H16" s="39"/>
      <c r="I16" s="39"/>
      <c r="J16" s="43">
        <v>240</v>
      </c>
      <c r="K16" s="43">
        <f>J16*E16</f>
        <v>84000</v>
      </c>
      <c r="L16" s="39"/>
      <c r="M16" s="39"/>
      <c r="N16" s="39"/>
      <c r="O16" s="39"/>
      <c r="P16" s="39"/>
      <c r="Q16" s="39">
        <v>320</v>
      </c>
      <c r="R16" s="39"/>
      <c r="S16" s="39"/>
      <c r="T16" s="39"/>
      <c r="U16" s="39"/>
      <c r="V16" s="39"/>
      <c r="W16" s="39"/>
    </row>
    <row r="17" spans="1:23" s="3" customFormat="1" ht="204.75" customHeight="1" x14ac:dyDescent="0.25">
      <c r="A17" s="36">
        <v>11</v>
      </c>
      <c r="B17" s="24" t="s">
        <v>25</v>
      </c>
      <c r="C17" s="24" t="s">
        <v>30</v>
      </c>
      <c r="D17" s="16" t="s">
        <v>15</v>
      </c>
      <c r="E17" s="16">
        <v>350</v>
      </c>
      <c r="F17" s="25">
        <v>500</v>
      </c>
      <c r="G17" s="19">
        <f t="shared" si="0"/>
        <v>175000</v>
      </c>
      <c r="H17" s="39"/>
      <c r="I17" s="39"/>
      <c r="J17" s="43">
        <v>240</v>
      </c>
      <c r="K17" s="43">
        <f t="shared" ref="K17:K19" si="2">J17*E17</f>
        <v>84000</v>
      </c>
      <c r="L17" s="39"/>
      <c r="M17" s="39"/>
      <c r="N17" s="39"/>
      <c r="O17" s="39"/>
      <c r="P17" s="39"/>
      <c r="Q17" s="39">
        <v>320</v>
      </c>
      <c r="R17" s="39"/>
      <c r="S17" s="39"/>
      <c r="T17" s="39"/>
      <c r="U17" s="39"/>
      <c r="V17" s="39"/>
      <c r="W17" s="39"/>
    </row>
    <row r="18" spans="1:23" s="3" customFormat="1" ht="205.5" customHeight="1" x14ac:dyDescent="0.25">
      <c r="A18" s="36">
        <v>12</v>
      </c>
      <c r="B18" s="29" t="s">
        <v>26</v>
      </c>
      <c r="C18" s="29" t="s">
        <v>31</v>
      </c>
      <c r="D18" s="31" t="s">
        <v>15</v>
      </c>
      <c r="E18" s="31">
        <v>150</v>
      </c>
      <c r="F18" s="32">
        <v>500</v>
      </c>
      <c r="G18" s="19">
        <f t="shared" si="0"/>
        <v>75000</v>
      </c>
      <c r="H18" s="39"/>
      <c r="I18" s="39"/>
      <c r="J18" s="43">
        <v>240</v>
      </c>
      <c r="K18" s="43">
        <f t="shared" si="2"/>
        <v>36000</v>
      </c>
      <c r="L18" s="39"/>
      <c r="M18" s="39"/>
      <c r="N18" s="39"/>
      <c r="O18" s="39"/>
      <c r="P18" s="39"/>
      <c r="Q18" s="39">
        <v>320</v>
      </c>
      <c r="R18" s="39"/>
      <c r="S18" s="39"/>
      <c r="T18" s="39"/>
      <c r="U18" s="39"/>
      <c r="V18" s="39"/>
      <c r="W18" s="39"/>
    </row>
    <row r="19" spans="1:23" s="3" customFormat="1" ht="204.75" customHeight="1" x14ac:dyDescent="0.25">
      <c r="A19" s="36">
        <v>13</v>
      </c>
      <c r="B19" s="29" t="s">
        <v>27</v>
      </c>
      <c r="C19" s="29" t="s">
        <v>28</v>
      </c>
      <c r="D19" s="30" t="s">
        <v>13</v>
      </c>
      <c r="E19" s="30">
        <f>10+20</f>
        <v>30</v>
      </c>
      <c r="F19" s="32">
        <v>500</v>
      </c>
      <c r="G19" s="19">
        <f t="shared" si="0"/>
        <v>15000</v>
      </c>
      <c r="H19" s="39"/>
      <c r="I19" s="39"/>
      <c r="J19" s="42">
        <v>260</v>
      </c>
      <c r="K19" s="42">
        <f t="shared" si="2"/>
        <v>7800</v>
      </c>
      <c r="L19" s="39"/>
      <c r="M19" s="39"/>
      <c r="N19" s="39"/>
      <c r="O19" s="39"/>
      <c r="P19" s="39"/>
      <c r="Q19" s="39"/>
      <c r="R19" s="39"/>
      <c r="S19" s="39"/>
      <c r="T19" s="39"/>
      <c r="U19" s="39"/>
      <c r="V19" s="39"/>
      <c r="W19" s="39"/>
    </row>
    <row r="20" spans="1:23" s="3" customFormat="1" ht="48.75" customHeight="1" x14ac:dyDescent="0.25">
      <c r="A20" s="36">
        <v>14</v>
      </c>
      <c r="B20" s="29" t="s">
        <v>32</v>
      </c>
      <c r="C20" s="29" t="s">
        <v>33</v>
      </c>
      <c r="D20" s="30" t="s">
        <v>15</v>
      </c>
      <c r="E20" s="30">
        <v>1</v>
      </c>
      <c r="F20" s="32">
        <v>922000</v>
      </c>
      <c r="G20" s="19">
        <f t="shared" si="0"/>
        <v>922000</v>
      </c>
      <c r="H20" s="39"/>
      <c r="I20" s="39"/>
      <c r="J20" s="39"/>
      <c r="K20" s="39"/>
      <c r="L20" s="39"/>
      <c r="M20" s="39"/>
      <c r="N20" s="39"/>
      <c r="O20" s="39"/>
      <c r="P20" s="39"/>
      <c r="Q20" s="39"/>
      <c r="R20" s="39"/>
      <c r="S20" s="42">
        <v>920000</v>
      </c>
      <c r="T20" s="42">
        <f>S20*E20</f>
        <v>920000</v>
      </c>
      <c r="U20" s="39"/>
      <c r="V20" s="39"/>
      <c r="W20" s="39"/>
    </row>
    <row r="21" spans="1:23" s="3" customFormat="1" ht="33.75" customHeight="1" x14ac:dyDescent="0.25">
      <c r="A21" s="36">
        <v>15</v>
      </c>
      <c r="B21" s="29" t="s">
        <v>65</v>
      </c>
      <c r="C21" s="29" t="s">
        <v>65</v>
      </c>
      <c r="D21" s="30" t="s">
        <v>15</v>
      </c>
      <c r="E21" s="30">
        <v>96</v>
      </c>
      <c r="F21" s="32">
        <v>4050</v>
      </c>
      <c r="G21" s="19">
        <f t="shared" si="0"/>
        <v>388800</v>
      </c>
      <c r="H21" s="39"/>
      <c r="I21" s="39"/>
      <c r="J21" s="39"/>
      <c r="K21" s="39"/>
      <c r="L21" s="39">
        <v>4050</v>
      </c>
      <c r="M21" s="52"/>
      <c r="N21" s="52"/>
      <c r="O21" s="43">
        <v>3413</v>
      </c>
      <c r="P21" s="43">
        <f>O21*E21</f>
        <v>327648</v>
      </c>
      <c r="Q21" s="39"/>
      <c r="R21" s="39"/>
      <c r="S21" s="39"/>
      <c r="T21" s="39"/>
      <c r="U21" s="39"/>
      <c r="V21" s="39"/>
      <c r="W21" s="39"/>
    </row>
    <row r="22" spans="1:23" s="3" customFormat="1" ht="18.75" customHeight="1" x14ac:dyDescent="0.25">
      <c r="A22" s="36">
        <v>16</v>
      </c>
      <c r="B22" s="29" t="s">
        <v>34</v>
      </c>
      <c r="C22" s="29" t="s">
        <v>59</v>
      </c>
      <c r="D22" s="30" t="s">
        <v>35</v>
      </c>
      <c r="E22" s="30">
        <f>34000+500</f>
        <v>34500</v>
      </c>
      <c r="F22" s="32">
        <v>80</v>
      </c>
      <c r="G22" s="19">
        <f t="shared" si="0"/>
        <v>2760000</v>
      </c>
      <c r="H22" s="39"/>
      <c r="I22" s="39"/>
      <c r="J22" s="39"/>
      <c r="K22" s="39"/>
      <c r="L22" s="39"/>
      <c r="M22" s="39"/>
      <c r="N22" s="39"/>
      <c r="O22" s="39"/>
      <c r="P22" s="39"/>
      <c r="Q22" s="39"/>
      <c r="R22" s="39"/>
      <c r="S22" s="39"/>
      <c r="T22" s="39"/>
      <c r="U22" s="39"/>
      <c r="V22" s="39"/>
      <c r="W22" s="39"/>
    </row>
    <row r="23" spans="1:23" s="3" customFormat="1" ht="66" customHeight="1" x14ac:dyDescent="0.25">
      <c r="A23" s="36">
        <v>17</v>
      </c>
      <c r="B23" s="33" t="s">
        <v>36</v>
      </c>
      <c r="C23" s="33" t="s">
        <v>37</v>
      </c>
      <c r="D23" s="30" t="s">
        <v>13</v>
      </c>
      <c r="E23" s="30">
        <v>108</v>
      </c>
      <c r="F23" s="32">
        <v>7300</v>
      </c>
      <c r="G23" s="19">
        <f t="shared" si="0"/>
        <v>788400</v>
      </c>
      <c r="H23" s="39"/>
      <c r="I23" s="39"/>
      <c r="J23" s="39"/>
      <c r="K23" s="39"/>
      <c r="L23" s="39"/>
      <c r="M23" s="39"/>
      <c r="N23" s="39"/>
      <c r="O23" s="39"/>
      <c r="P23" s="39"/>
      <c r="Q23" s="43">
        <v>6100</v>
      </c>
      <c r="R23" s="43">
        <f>Q23*E23</f>
        <v>658800</v>
      </c>
      <c r="S23" s="39"/>
      <c r="T23" s="39"/>
      <c r="U23" s="39">
        <v>6990</v>
      </c>
      <c r="V23" s="39">
        <v>7199</v>
      </c>
      <c r="W23" s="39">
        <v>6350</v>
      </c>
    </row>
    <row r="24" spans="1:23" s="3" customFormat="1" ht="160.5" customHeight="1" x14ac:dyDescent="0.25">
      <c r="A24" s="36">
        <v>18</v>
      </c>
      <c r="B24" s="33" t="s">
        <v>63</v>
      </c>
      <c r="C24" s="33" t="s">
        <v>64</v>
      </c>
      <c r="D24" s="17" t="s">
        <v>39</v>
      </c>
      <c r="E24" s="30">
        <v>1050</v>
      </c>
      <c r="F24" s="32">
        <v>986</v>
      </c>
      <c r="G24" s="19">
        <f t="shared" si="0"/>
        <v>1035300</v>
      </c>
      <c r="H24" s="42">
        <v>442</v>
      </c>
      <c r="I24" s="42">
        <f>H24*E24</f>
        <v>464100</v>
      </c>
      <c r="J24" s="39"/>
      <c r="K24" s="39"/>
      <c r="L24" s="39"/>
      <c r="M24" s="39"/>
      <c r="N24" s="39"/>
      <c r="O24" s="39"/>
      <c r="P24" s="39"/>
      <c r="Q24" s="39"/>
      <c r="R24" s="39"/>
      <c r="S24" s="39"/>
      <c r="T24" s="39"/>
      <c r="U24" s="39"/>
      <c r="V24" s="39"/>
      <c r="W24" s="39"/>
    </row>
    <row r="25" spans="1:23" s="3" customFormat="1" ht="158.25" customHeight="1" x14ac:dyDescent="0.25">
      <c r="A25" s="36">
        <v>19</v>
      </c>
      <c r="B25" s="33" t="s">
        <v>62</v>
      </c>
      <c r="C25" s="33" t="s">
        <v>64</v>
      </c>
      <c r="D25" s="17" t="s">
        <v>39</v>
      </c>
      <c r="E25" s="30">
        <f>3000+50</f>
        <v>3050</v>
      </c>
      <c r="F25" s="32">
        <v>986</v>
      </c>
      <c r="G25" s="19">
        <f t="shared" si="0"/>
        <v>3007300</v>
      </c>
      <c r="H25" s="42">
        <v>442</v>
      </c>
      <c r="I25" s="42">
        <f>H25*E25</f>
        <v>1348100</v>
      </c>
      <c r="J25" s="39"/>
      <c r="K25" s="39"/>
      <c r="L25" s="39"/>
      <c r="M25" s="39"/>
      <c r="N25" s="39"/>
      <c r="O25" s="39"/>
      <c r="P25" s="39"/>
      <c r="Q25" s="39"/>
      <c r="R25" s="39"/>
      <c r="S25" s="39"/>
      <c r="T25" s="39"/>
      <c r="U25" s="39"/>
      <c r="V25" s="39"/>
      <c r="W25" s="39"/>
    </row>
    <row r="26" spans="1:23" s="3" customFormat="1" ht="20.25" customHeight="1" x14ac:dyDescent="0.25">
      <c r="A26" s="36">
        <v>20</v>
      </c>
      <c r="B26" s="33" t="s">
        <v>17</v>
      </c>
      <c r="C26" s="33" t="s">
        <v>17</v>
      </c>
      <c r="D26" s="30" t="s">
        <v>13</v>
      </c>
      <c r="E26" s="30">
        <v>4</v>
      </c>
      <c r="F26" s="32">
        <v>2800</v>
      </c>
      <c r="G26" s="19">
        <f t="shared" si="0"/>
        <v>11200</v>
      </c>
      <c r="H26" s="53" t="s">
        <v>92</v>
      </c>
      <c r="I26" s="54"/>
      <c r="J26" s="54"/>
      <c r="K26" s="54"/>
      <c r="L26" s="54"/>
      <c r="M26" s="54"/>
      <c r="N26" s="54"/>
      <c r="O26" s="54"/>
      <c r="P26" s="54"/>
      <c r="Q26" s="54"/>
      <c r="R26" s="54"/>
      <c r="S26" s="54"/>
      <c r="T26" s="54"/>
      <c r="U26" s="54"/>
      <c r="V26" s="54"/>
      <c r="W26" s="55"/>
    </row>
    <row r="27" spans="1:23" s="3" customFormat="1" ht="78.75" customHeight="1" x14ac:dyDescent="0.25">
      <c r="A27" s="36">
        <v>21</v>
      </c>
      <c r="B27" s="33" t="s">
        <v>54</v>
      </c>
      <c r="C27" s="33" t="s">
        <v>53</v>
      </c>
      <c r="D27" s="30" t="s">
        <v>15</v>
      </c>
      <c r="E27" s="30">
        <v>1</v>
      </c>
      <c r="F27" s="32">
        <v>549000</v>
      </c>
      <c r="G27" s="19">
        <f t="shared" si="0"/>
        <v>549000</v>
      </c>
      <c r="H27" s="39"/>
      <c r="I27" s="39"/>
      <c r="J27" s="39"/>
      <c r="K27" s="39"/>
      <c r="L27" s="39"/>
      <c r="M27" s="39"/>
      <c r="N27" s="39"/>
      <c r="O27" s="39"/>
      <c r="P27" s="39"/>
      <c r="Q27" s="39"/>
      <c r="R27" s="39"/>
      <c r="S27" s="42">
        <v>548500</v>
      </c>
      <c r="T27" s="42">
        <f>S27*E27</f>
        <v>548500</v>
      </c>
      <c r="U27" s="39"/>
      <c r="V27" s="39"/>
      <c r="W27" s="39"/>
    </row>
    <row r="28" spans="1:23" s="3" customFormat="1" ht="298.5" customHeight="1" x14ac:dyDescent="0.25">
      <c r="A28" s="36">
        <v>22</v>
      </c>
      <c r="B28" s="33" t="s">
        <v>66</v>
      </c>
      <c r="C28" s="33" t="s">
        <v>67</v>
      </c>
      <c r="D28" s="30" t="s">
        <v>15</v>
      </c>
      <c r="E28" s="30">
        <v>2</v>
      </c>
      <c r="F28" s="32">
        <v>17700</v>
      </c>
      <c r="G28" s="19">
        <f t="shared" si="0"/>
        <v>35400</v>
      </c>
      <c r="H28" s="39"/>
      <c r="I28" s="39"/>
      <c r="J28" s="39"/>
      <c r="K28" s="39"/>
      <c r="L28" s="39"/>
      <c r="M28" s="39"/>
      <c r="N28" s="39"/>
      <c r="O28" s="39"/>
      <c r="P28" s="39"/>
      <c r="Q28" s="39"/>
      <c r="R28" s="39"/>
      <c r="S28" s="39"/>
      <c r="T28" s="39"/>
      <c r="U28" s="39"/>
      <c r="V28" s="39"/>
      <c r="W28" s="39"/>
    </row>
    <row r="29" spans="1:23" s="3" customFormat="1" ht="222.75" customHeight="1" x14ac:dyDescent="0.25">
      <c r="A29" s="36">
        <v>23</v>
      </c>
      <c r="B29" s="33" t="s">
        <v>66</v>
      </c>
      <c r="C29" s="33" t="s">
        <v>68</v>
      </c>
      <c r="D29" s="30" t="s">
        <v>15</v>
      </c>
      <c r="E29" s="30">
        <v>2</v>
      </c>
      <c r="F29" s="32">
        <v>17700</v>
      </c>
      <c r="G29" s="19">
        <f t="shared" si="0"/>
        <v>35400</v>
      </c>
      <c r="H29" s="39"/>
      <c r="I29" s="39"/>
      <c r="J29" s="39"/>
      <c r="K29" s="39"/>
      <c r="L29" s="39"/>
      <c r="M29" s="39"/>
      <c r="N29" s="39"/>
      <c r="O29" s="39"/>
      <c r="P29" s="39"/>
      <c r="Q29" s="39"/>
      <c r="R29" s="39"/>
      <c r="S29" s="39"/>
      <c r="T29" s="39"/>
      <c r="U29" s="39"/>
      <c r="V29" s="39"/>
      <c r="W29" s="39"/>
    </row>
    <row r="30" spans="1:23" s="3" customFormat="1" ht="94.5" customHeight="1" x14ac:dyDescent="0.25">
      <c r="A30" s="36">
        <v>24</v>
      </c>
      <c r="B30" s="33" t="s">
        <v>40</v>
      </c>
      <c r="C30" s="33" t="s">
        <v>41</v>
      </c>
      <c r="D30" s="30" t="s">
        <v>14</v>
      </c>
      <c r="E30" s="30">
        <v>30</v>
      </c>
      <c r="F30" s="32">
        <v>55550</v>
      </c>
      <c r="G30" s="19">
        <f t="shared" si="0"/>
        <v>1666500</v>
      </c>
      <c r="H30" s="39"/>
      <c r="I30" s="39"/>
      <c r="J30" s="39"/>
      <c r="K30" s="39"/>
      <c r="L30" s="39"/>
      <c r="M30" s="39"/>
      <c r="N30" s="39"/>
      <c r="O30" s="39"/>
      <c r="P30" s="39"/>
      <c r="Q30" s="39"/>
      <c r="R30" s="39"/>
      <c r="S30" s="39"/>
      <c r="T30" s="39"/>
      <c r="U30" s="39"/>
      <c r="V30" s="39"/>
      <c r="W30" s="39"/>
    </row>
    <row r="31" spans="1:23" s="3" customFormat="1" ht="34.5" customHeight="1" x14ac:dyDescent="0.25">
      <c r="A31" s="36">
        <v>25</v>
      </c>
      <c r="B31" s="33" t="s">
        <v>42</v>
      </c>
      <c r="C31" s="33" t="s">
        <v>16</v>
      </c>
      <c r="D31" s="30" t="s">
        <v>15</v>
      </c>
      <c r="E31" s="30">
        <v>250</v>
      </c>
      <c r="F31" s="32">
        <v>440.65</v>
      </c>
      <c r="G31" s="19">
        <f t="shared" si="0"/>
        <v>110162.5</v>
      </c>
      <c r="H31" s="39"/>
      <c r="I31" s="39"/>
      <c r="J31" s="39"/>
      <c r="K31" s="39"/>
      <c r="L31" s="39"/>
      <c r="M31" s="39"/>
      <c r="N31" s="39"/>
      <c r="O31" s="39"/>
      <c r="P31" s="39"/>
      <c r="Q31" s="39"/>
      <c r="R31" s="39"/>
      <c r="S31" s="39"/>
      <c r="T31" s="39"/>
      <c r="U31" s="39"/>
      <c r="V31" s="39"/>
      <c r="W31" s="39"/>
    </row>
    <row r="32" spans="1:23" s="3" customFormat="1" ht="21" customHeight="1" x14ac:dyDescent="0.25">
      <c r="A32" s="36">
        <v>26</v>
      </c>
      <c r="B32" s="33" t="s">
        <v>43</v>
      </c>
      <c r="C32" s="33" t="s">
        <v>43</v>
      </c>
      <c r="D32" s="30" t="s">
        <v>13</v>
      </c>
      <c r="E32" s="30">
        <v>1288</v>
      </c>
      <c r="F32" s="32">
        <v>60.65</v>
      </c>
      <c r="G32" s="19">
        <f t="shared" si="0"/>
        <v>78117.2</v>
      </c>
      <c r="H32" s="39"/>
      <c r="I32" s="39"/>
      <c r="J32" s="39"/>
      <c r="K32" s="39"/>
      <c r="L32" s="39"/>
      <c r="M32" s="39"/>
      <c r="N32" s="39"/>
      <c r="O32" s="39"/>
      <c r="P32" s="39"/>
      <c r="Q32" s="39"/>
      <c r="R32" s="39"/>
      <c r="S32" s="39"/>
      <c r="T32" s="39"/>
      <c r="U32" s="39"/>
      <c r="V32" s="39"/>
      <c r="W32" s="39"/>
    </row>
    <row r="33" spans="1:23" s="3" customFormat="1" ht="18" customHeight="1" x14ac:dyDescent="0.25">
      <c r="A33" s="36">
        <v>27</v>
      </c>
      <c r="B33" s="33" t="s">
        <v>61</v>
      </c>
      <c r="C33" s="33" t="s">
        <v>61</v>
      </c>
      <c r="D33" s="30" t="s">
        <v>15</v>
      </c>
      <c r="E33" s="30">
        <v>5000</v>
      </c>
      <c r="F33" s="32">
        <v>19</v>
      </c>
      <c r="G33" s="19">
        <f t="shared" si="0"/>
        <v>95000</v>
      </c>
      <c r="H33" s="39"/>
      <c r="I33" s="39"/>
      <c r="J33" s="39"/>
      <c r="K33" s="39"/>
      <c r="L33" s="39"/>
      <c r="M33" s="39"/>
      <c r="N33" s="39"/>
      <c r="O33" s="39"/>
      <c r="P33" s="39"/>
      <c r="Q33" s="39"/>
      <c r="R33" s="39"/>
      <c r="S33" s="39"/>
      <c r="T33" s="39"/>
      <c r="U33" s="39"/>
      <c r="V33" s="39"/>
      <c r="W33" s="39"/>
    </row>
    <row r="34" spans="1:23" s="3" customFormat="1" ht="21" customHeight="1" x14ac:dyDescent="0.25">
      <c r="A34" s="36">
        <v>28</v>
      </c>
      <c r="B34" s="33" t="s">
        <v>60</v>
      </c>
      <c r="C34" s="33" t="s">
        <v>60</v>
      </c>
      <c r="D34" s="30" t="s">
        <v>15</v>
      </c>
      <c r="E34" s="30">
        <v>10000</v>
      </c>
      <c r="F34" s="32">
        <v>28</v>
      </c>
      <c r="G34" s="19">
        <f t="shared" si="0"/>
        <v>280000</v>
      </c>
      <c r="H34" s="39"/>
      <c r="I34" s="39"/>
      <c r="J34" s="39"/>
      <c r="K34" s="39"/>
      <c r="L34" s="39"/>
      <c r="M34" s="39"/>
      <c r="N34" s="39"/>
      <c r="O34" s="39"/>
      <c r="P34" s="39"/>
      <c r="Q34" s="39"/>
      <c r="R34" s="39"/>
      <c r="S34" s="39"/>
      <c r="T34" s="39"/>
      <c r="U34" s="39"/>
      <c r="V34" s="39"/>
      <c r="W34" s="39"/>
    </row>
    <row r="35" spans="1:23" s="3" customFormat="1" ht="36.75" customHeight="1" x14ac:dyDescent="0.25">
      <c r="A35" s="36">
        <v>29</v>
      </c>
      <c r="B35" s="33" t="s">
        <v>57</v>
      </c>
      <c r="C35" s="33" t="s">
        <v>57</v>
      </c>
      <c r="D35" s="30" t="s">
        <v>58</v>
      </c>
      <c r="E35" s="30">
        <v>100</v>
      </c>
      <c r="F35" s="32">
        <v>20</v>
      </c>
      <c r="G35" s="19">
        <f t="shared" si="0"/>
        <v>2000</v>
      </c>
      <c r="H35" s="39"/>
      <c r="I35" s="39"/>
      <c r="J35" s="39"/>
      <c r="K35" s="39"/>
      <c r="L35" s="39"/>
      <c r="M35" s="39"/>
      <c r="N35" s="39"/>
      <c r="O35" s="39"/>
      <c r="P35" s="39"/>
      <c r="Q35" s="39"/>
      <c r="R35" s="39"/>
      <c r="S35" s="39"/>
      <c r="T35" s="39"/>
      <c r="U35" s="39"/>
      <c r="V35" s="39"/>
      <c r="W35" s="39"/>
    </row>
    <row r="36" spans="1:23" s="3" customFormat="1" ht="64.5" customHeight="1" x14ac:dyDescent="0.25">
      <c r="A36" s="36">
        <v>30</v>
      </c>
      <c r="B36" s="33" t="s">
        <v>18</v>
      </c>
      <c r="C36" s="33" t="s">
        <v>55</v>
      </c>
      <c r="D36" s="30" t="s">
        <v>14</v>
      </c>
      <c r="E36" s="30">
        <v>1</v>
      </c>
      <c r="F36" s="32">
        <v>90000</v>
      </c>
      <c r="G36" s="19">
        <f t="shared" si="0"/>
        <v>90000</v>
      </c>
      <c r="H36" s="39"/>
      <c r="I36" s="39"/>
      <c r="J36" s="39"/>
      <c r="K36" s="39"/>
      <c r="L36" s="39"/>
      <c r="M36" s="39"/>
      <c r="N36" s="39"/>
      <c r="O36" s="39"/>
      <c r="P36" s="39"/>
      <c r="Q36" s="39"/>
      <c r="R36" s="39"/>
      <c r="S36" s="39"/>
      <c r="T36" s="39"/>
      <c r="U36" s="39"/>
      <c r="V36" s="39"/>
      <c r="W36" s="39"/>
    </row>
    <row r="37" spans="1:23" s="8" customFormat="1" ht="19.5" customHeight="1" x14ac:dyDescent="0.25">
      <c r="A37" s="4"/>
      <c r="B37" s="5" t="s">
        <v>10</v>
      </c>
      <c r="C37" s="5"/>
      <c r="D37" s="6"/>
      <c r="E37" s="15"/>
      <c r="F37" s="21"/>
      <c r="G37" s="7">
        <f>SUM(G7:G36)</f>
        <v>14230280.699999999</v>
      </c>
      <c r="H37" s="41"/>
      <c r="I37" s="41">
        <f>SUM(I7:I36)</f>
        <v>1812200</v>
      </c>
      <c r="J37" s="41"/>
      <c r="K37" s="41">
        <f>SUM(K7:K36)</f>
        <v>211800</v>
      </c>
      <c r="L37" s="41"/>
      <c r="M37" s="41"/>
      <c r="N37" s="41">
        <f>SUM(N7:N36)</f>
        <v>17000</v>
      </c>
      <c r="O37" s="41"/>
      <c r="P37" s="41">
        <f>SUM(P7:P36)</f>
        <v>327648</v>
      </c>
      <c r="Q37" s="41"/>
      <c r="R37" s="41">
        <f>SUM(R7:R36)</f>
        <v>658800</v>
      </c>
      <c r="S37" s="41"/>
      <c r="T37" s="41">
        <f>SUM(T7:T36)</f>
        <v>2140500</v>
      </c>
      <c r="U37" s="41"/>
      <c r="V37" s="41"/>
      <c r="W37" s="41"/>
    </row>
    <row r="38" spans="1:23" ht="26.45" customHeight="1" x14ac:dyDescent="0.25">
      <c r="A38" s="9"/>
      <c r="B38" s="10"/>
      <c r="C38" s="10"/>
      <c r="D38" s="11"/>
      <c r="E38" s="12"/>
      <c r="F38" s="22"/>
      <c r="G38" s="13"/>
    </row>
    <row r="39" spans="1:23" x14ac:dyDescent="0.25">
      <c r="A39" s="45" t="s">
        <v>8</v>
      </c>
      <c r="B39" s="45"/>
      <c r="C39" s="45"/>
      <c r="D39" s="45"/>
      <c r="E39" s="45"/>
      <c r="F39" s="45"/>
      <c r="G39" s="45"/>
    </row>
    <row r="40" spans="1:23" s="14" customFormat="1" ht="53.25" customHeight="1" x14ac:dyDescent="0.25">
      <c r="A40" s="44" t="s">
        <v>11</v>
      </c>
      <c r="B40" s="44"/>
      <c r="C40" s="44"/>
      <c r="D40" s="44"/>
      <c r="E40" s="44"/>
      <c r="F40" s="44"/>
      <c r="G40" s="44"/>
      <c r="H40" s="40"/>
      <c r="I40" s="40"/>
      <c r="J40" s="40"/>
      <c r="K40" s="40"/>
      <c r="L40" s="40"/>
      <c r="M40" s="40"/>
      <c r="N40" s="40"/>
      <c r="O40" s="40"/>
      <c r="P40" s="40"/>
      <c r="Q40" s="40"/>
      <c r="R40" s="40"/>
      <c r="S40" s="40"/>
      <c r="T40" s="40"/>
      <c r="U40" s="40"/>
      <c r="V40" s="40"/>
      <c r="W40" s="40"/>
    </row>
    <row r="42" spans="1:23" x14ac:dyDescent="0.25">
      <c r="A42" s="1" t="s">
        <v>74</v>
      </c>
      <c r="G42" s="1" t="s">
        <v>75</v>
      </c>
    </row>
    <row r="44" spans="1:23" x14ac:dyDescent="0.25">
      <c r="A44" s="1" t="s">
        <v>76</v>
      </c>
      <c r="G44" s="1" t="s">
        <v>77</v>
      </c>
    </row>
    <row r="46" spans="1:23" x14ac:dyDescent="0.25">
      <c r="A46" s="1" t="s">
        <v>78</v>
      </c>
      <c r="G46" s="1" t="s">
        <v>79</v>
      </c>
    </row>
  </sheetData>
  <mergeCells count="21">
    <mergeCell ref="I5:I6"/>
    <mergeCell ref="K5:K6"/>
    <mergeCell ref="N5:N6"/>
    <mergeCell ref="P5:P6"/>
    <mergeCell ref="R5:R6"/>
    <mergeCell ref="S5:S6"/>
    <mergeCell ref="U5:U6"/>
    <mergeCell ref="V5:V6"/>
    <mergeCell ref="W5:W6"/>
    <mergeCell ref="J5:J6"/>
    <mergeCell ref="M5:M6"/>
    <mergeCell ref="L5:L6"/>
    <mergeCell ref="O5:O6"/>
    <mergeCell ref="Q5:Q6"/>
    <mergeCell ref="T5:T6"/>
    <mergeCell ref="A40:G40"/>
    <mergeCell ref="A39:G39"/>
    <mergeCell ref="A4:G4"/>
    <mergeCell ref="A6:G6"/>
    <mergeCell ref="H5:H6"/>
    <mergeCell ref="H26:W26"/>
  </mergeCells>
  <pageMargins left="0.11811023622047245" right="0.11811023622047245" top="0.74803149606299213" bottom="0.74803149606299213" header="0.31496062992125984" footer="0.31496062992125984"/>
  <pageSetup paperSize="9"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2021-05-24T11:24:11Z</cp:lastPrinted>
  <dcterms:created xsi:type="dcterms:W3CDTF">2019-03-11T10:08:28Z</dcterms:created>
  <dcterms:modified xsi:type="dcterms:W3CDTF">2021-05-26T10:59:23Z</dcterms:modified>
</cp:coreProperties>
</file>