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ЛС!$A$1:$N$30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N22" i="1" l="1"/>
  <c r="L22" i="1"/>
  <c r="I22" i="1"/>
  <c r="N21" i="1"/>
  <c r="L14" i="1"/>
  <c r="I10" i="1"/>
  <c r="G18" i="1" l="1"/>
  <c r="G17" i="1"/>
  <c r="G15" i="1"/>
  <c r="G13" i="1"/>
  <c r="G11" i="1"/>
  <c r="G10" i="1" l="1"/>
  <c r="G21" i="1" l="1"/>
  <c r="G7" i="1"/>
  <c r="G8" i="1" l="1"/>
  <c r="G19" i="1" l="1"/>
  <c r="G16" i="1"/>
  <c r="G14" i="1"/>
  <c r="G12" i="1"/>
  <c r="G9" i="1"/>
  <c r="G22" i="1" l="1"/>
</calcChain>
</file>

<file path=xl/sharedStrings.xml><?xml version="1.0" encoding="utf-8"?>
<sst xmlns="http://schemas.openxmlformats.org/spreadsheetml/2006/main" count="71" uniqueCount="61">
  <si>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</si>
  <si>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</si>
  <si>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</si>
  <si>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</si>
  <si>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</si>
  <si>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</si>
  <si>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</si>
  <si>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</si>
  <si>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</si>
  <si>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</si>
  <si>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</si>
  <si>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флакон</t>
  </si>
  <si>
    <t>Лекарственные средства</t>
  </si>
  <si>
    <t>Бриллиантовый зеленый</t>
  </si>
  <si>
    <t>раствор спиртовый 1 %-30 мл</t>
  </si>
  <si>
    <t>мазь для наружного применения  25 гр</t>
  </si>
  <si>
    <t>туба</t>
  </si>
  <si>
    <t>Коргликон 0,006%-1,0</t>
  </si>
  <si>
    <t>раствор для инъекций, 1мл</t>
  </si>
  <si>
    <t>ампула</t>
  </si>
  <si>
    <t>Фолевая кислота</t>
  </si>
  <si>
    <t xml:space="preserve">таблетка 1 мг </t>
  </si>
  <si>
    <t>таблетка</t>
  </si>
  <si>
    <t xml:space="preserve">Этанол </t>
  </si>
  <si>
    <t>раствор для наружного применения 70%-100 мл</t>
  </si>
  <si>
    <t>Аммиак</t>
  </si>
  <si>
    <t>раствор для наружного применения 10 % 20 мл</t>
  </si>
  <si>
    <t>Вазелин</t>
  </si>
  <si>
    <t xml:space="preserve">Платифиллин  0,2%--1,0 мл </t>
  </si>
  <si>
    <t>раствор для инъекций</t>
  </si>
  <si>
    <t>Лекарственные препараты, изготовленных в аптеках</t>
  </si>
  <si>
    <t>Прокаин 0,25%-200,0</t>
  </si>
  <si>
    <t>раствор</t>
  </si>
  <si>
    <t>Винбластин</t>
  </si>
  <si>
    <t>Винбластин  5мг/2мл-10мг</t>
  </si>
  <si>
    <t>Диазепам (Реланиум)</t>
  </si>
  <si>
    <t>раствор для внутримышечных и внутривенных инъекций 5 мг/мл по 2 мл</t>
  </si>
  <si>
    <t>Натрия хлорид</t>
  </si>
  <si>
    <t>раствор для инфузий 0,9 %-200 мл</t>
  </si>
  <si>
    <t>Фенилэфрин</t>
  </si>
  <si>
    <t>раствор для инъекций 1%,1мл</t>
  </si>
  <si>
    <t>линимент 10% 25 г</t>
  </si>
  <si>
    <t>Хлорамфеникол</t>
  </si>
  <si>
    <t>раствор для инъекций  2,0 мл</t>
  </si>
  <si>
    <t>Метоклопрамид</t>
  </si>
  <si>
    <t>ТОО "Асфарм"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</si>
  <si>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</si>
  <si>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На основании п. 542 Постановления Правительства Республики Казахстан от 30 октября 2009 года №1729 «Об утверждении Правил организации и проведения закупа лекарственных средств и медицинских изделий, фармацевтических услуг», лот признан недействительным.</t>
  </si>
  <si>
    <t>ТОО "ИНТЕРФАРМСЕРВИС" Цена</t>
  </si>
  <si>
    <t>ТОО "ИНТЕРФАРМСЕРВИС" Сумма</t>
  </si>
  <si>
    <t>ТОО "КФК Медсервис плюс" Цена</t>
  </si>
  <si>
    <t>ТОО "КФК Медсервис плюс" Сумма</t>
  </si>
  <si>
    <t>ТОО "Шыгыс-фарм" Цена</t>
  </si>
  <si>
    <t>ТОО "Шыгыс-фарм" Сумма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</si>
  <si>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</si>
  <si>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</si>
  <si>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</si>
  <si>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</si>
  <si>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</si>
  <si>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</si>
  <si>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к протоколу 41 от 27.05.2021г.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</si>
</sst>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166" fontId="6" fillId="2" borderId="2" xfId="0" applyNumberFormat="1" applyFont="1" applyFill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 wrapText="1"/>
    </xf>
    <xf numFmtId="0" fontId="7" fillId="0" borderId="2" xfId="1" applyFont="1" applyBorder="1"/>
    <xf numFmtId="0" fontId="7" fillId="0" borderId="2" xfId="1" applyFont="1" applyFill="1" applyBorder="1"/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12" fillId="0" borderId="2" xfId="1" applyFont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wrapText="1"/>
    </xf>
    <xf numFmtId="43" fontId="7" fillId="3" borderId="2" xfId="1" applyNumberFormat="1" applyFont="1" applyFill="1" applyBorder="1" applyAlignment="1">
      <alignment horizontal="right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view="pageBreakPreview" zoomScaleSheetLayoutView="100" workbookViewId="0">
      <selection activeCell="N22" sqref="N22"/>
    </sheetView>
  </sheetViews>
  <sheetFormatPr defaultColWidth="8.85546875" defaultRowHeight="15.75" x14ac:dyDescent="0.25"/>
  <cols>
    <col min="1" max="1" width="8.85546875" style="1"/>
    <col min="2" max="2" width="30.710937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21.28515625" style="12" customWidth="1"/>
    <col min="8" max="9" width="14.85546875" style="1" customWidth="1"/>
    <col min="10" max="10" width="15.140625" style="1" customWidth="1"/>
    <col min="11" max="12" width="15" style="1" customWidth="1"/>
    <col min="13" max="13" width="14.85546875" style="1" customWidth="1"/>
    <col min="14" max="14" width="15.140625" style="1" customWidth="1"/>
    <col min="15" max="16384" width="8.85546875" style="1"/>
  </cols>
  <sheetData>
    <row r="1" spans="1:14" x14ac:dyDescent="0.25">
      <c r="E1" s="1" t="s">
        <v>0</v>
      </c>
    </row>
    <row r="2" spans="1:14" x14ac:dyDescent="0.25">
      <c r="E2" s="1" t="s">
        <v>60</v>
      </c>
    </row>
    <row r="4" spans="1:14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14" ht="53.2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  <c r="H5" s="36" t="s">
        <v>48</v>
      </c>
      <c r="I5" s="36" t="s">
        <v>49</v>
      </c>
      <c r="J5" s="36" t="s">
        <v>45</v>
      </c>
      <c r="K5" s="36" t="s">
        <v>50</v>
      </c>
      <c r="L5" s="36" t="s">
        <v>51</v>
      </c>
      <c r="M5" s="36" t="s">
        <v>52</v>
      </c>
      <c r="N5" s="36" t="s">
        <v>53</v>
      </c>
    </row>
    <row r="6" spans="1:14" ht="14.45" customHeight="1" x14ac:dyDescent="0.25">
      <c r="A6" s="30" t="s">
        <v>12</v>
      </c>
      <c r="B6" s="30"/>
      <c r="C6" s="30"/>
      <c r="D6" s="30"/>
      <c r="E6" s="30"/>
      <c r="F6" s="30"/>
      <c r="G6" s="30"/>
      <c r="H6" s="25"/>
      <c r="I6" s="25"/>
      <c r="J6" s="25"/>
      <c r="K6" s="25"/>
      <c r="L6" s="25"/>
      <c r="M6" s="25"/>
      <c r="N6" s="25"/>
    </row>
    <row r="7" spans="1:14" ht="14.45" customHeight="1" x14ac:dyDescent="0.25">
      <c r="A7" s="8">
        <v>1</v>
      </c>
      <c r="B7" s="3" t="s">
        <v>25</v>
      </c>
      <c r="C7" s="3" t="s">
        <v>26</v>
      </c>
      <c r="D7" s="19" t="s">
        <v>11</v>
      </c>
      <c r="E7" s="16">
        <v>34</v>
      </c>
      <c r="F7" s="21">
        <v>40.61</v>
      </c>
      <c r="G7" s="13">
        <f t="shared" ref="G7" si="0">E7*F7</f>
        <v>1380.74</v>
      </c>
      <c r="H7" s="25"/>
      <c r="I7" s="25"/>
      <c r="J7" s="25"/>
      <c r="K7" s="25"/>
      <c r="L7" s="25"/>
      <c r="M7" s="25"/>
      <c r="N7" s="25"/>
    </row>
    <row r="8" spans="1:14" s="4" customFormat="1" ht="18.75" customHeight="1" x14ac:dyDescent="0.25">
      <c r="A8" s="8">
        <v>2</v>
      </c>
      <c r="B8" s="3" t="s">
        <v>13</v>
      </c>
      <c r="C8" s="3" t="s">
        <v>14</v>
      </c>
      <c r="D8" s="11" t="s">
        <v>11</v>
      </c>
      <c r="E8" s="17">
        <v>245</v>
      </c>
      <c r="F8" s="22">
        <v>42.07</v>
      </c>
      <c r="G8" s="13">
        <f>E8*F8</f>
        <v>10307.15</v>
      </c>
      <c r="H8" s="26"/>
      <c r="I8" s="26"/>
      <c r="J8" s="26"/>
      <c r="K8" s="26"/>
      <c r="L8" s="26"/>
      <c r="M8" s="26"/>
      <c r="N8" s="26"/>
    </row>
    <row r="9" spans="1:14" s="4" customFormat="1" ht="15.75" customHeight="1" x14ac:dyDescent="0.25">
      <c r="A9" s="8">
        <v>3</v>
      </c>
      <c r="B9" s="3" t="s">
        <v>27</v>
      </c>
      <c r="C9" s="3" t="s">
        <v>15</v>
      </c>
      <c r="D9" s="11" t="s">
        <v>16</v>
      </c>
      <c r="E9" s="17">
        <v>120</v>
      </c>
      <c r="F9" s="22">
        <v>51.98</v>
      </c>
      <c r="G9" s="13">
        <f t="shared" ref="G9:G21" si="1">E9*F9</f>
        <v>6237.5999999999995</v>
      </c>
      <c r="H9" s="26"/>
      <c r="I9" s="26"/>
      <c r="J9" s="26"/>
      <c r="K9" s="26"/>
      <c r="L9" s="26"/>
      <c r="M9" s="26"/>
      <c r="N9" s="26"/>
    </row>
    <row r="10" spans="1:14" s="4" customFormat="1" ht="15.75" customHeight="1" x14ac:dyDescent="0.25">
      <c r="A10" s="8">
        <v>4</v>
      </c>
      <c r="B10" s="3" t="s">
        <v>33</v>
      </c>
      <c r="C10" s="3" t="s">
        <v>34</v>
      </c>
      <c r="D10" s="11" t="s">
        <v>11</v>
      </c>
      <c r="E10" s="17">
        <v>16</v>
      </c>
      <c r="F10" s="22">
        <v>3000</v>
      </c>
      <c r="G10" s="13">
        <f t="shared" si="1"/>
        <v>48000</v>
      </c>
      <c r="H10" s="38">
        <v>3000</v>
      </c>
      <c r="I10" s="38">
        <f>H10*E10</f>
        <v>48000</v>
      </c>
      <c r="J10" s="26"/>
      <c r="K10" s="26"/>
      <c r="L10" s="26"/>
      <c r="M10" s="26"/>
      <c r="N10" s="26"/>
    </row>
    <row r="11" spans="1:14" s="4" customFormat="1" ht="35.25" customHeight="1" x14ac:dyDescent="0.25">
      <c r="A11" s="8">
        <v>5</v>
      </c>
      <c r="B11" s="3" t="s">
        <v>35</v>
      </c>
      <c r="C11" s="3" t="s">
        <v>36</v>
      </c>
      <c r="D11" s="11" t="s">
        <v>19</v>
      </c>
      <c r="E11" s="17">
        <v>600</v>
      </c>
      <c r="F11" s="22">
        <v>119.81</v>
      </c>
      <c r="G11" s="13">
        <f t="shared" si="1"/>
        <v>71886</v>
      </c>
      <c r="H11" s="40" t="s">
        <v>47</v>
      </c>
      <c r="I11" s="41"/>
      <c r="J11" s="41"/>
      <c r="K11" s="41"/>
      <c r="L11" s="41"/>
      <c r="M11" s="41"/>
      <c r="N11" s="42"/>
    </row>
    <row r="12" spans="1:14" s="4" customFormat="1" ht="17.25" customHeight="1" x14ac:dyDescent="0.25">
      <c r="A12" s="8">
        <v>6</v>
      </c>
      <c r="B12" s="3" t="s">
        <v>17</v>
      </c>
      <c r="C12" s="3" t="s">
        <v>18</v>
      </c>
      <c r="D12" s="19" t="s">
        <v>19</v>
      </c>
      <c r="E12" s="17">
        <v>60</v>
      </c>
      <c r="F12" s="22">
        <v>50</v>
      </c>
      <c r="G12" s="13">
        <f t="shared" si="1"/>
        <v>3000</v>
      </c>
      <c r="H12" s="26"/>
      <c r="I12" s="26"/>
      <c r="J12" s="26"/>
      <c r="K12" s="26"/>
      <c r="L12" s="26"/>
      <c r="M12" s="26"/>
      <c r="N12" s="26"/>
    </row>
    <row r="13" spans="1:14" s="4" customFormat="1" ht="17.25" customHeight="1" x14ac:dyDescent="0.25">
      <c r="A13" s="8">
        <v>7</v>
      </c>
      <c r="B13" s="3" t="s">
        <v>37</v>
      </c>
      <c r="C13" s="3" t="s">
        <v>38</v>
      </c>
      <c r="D13" s="19" t="s">
        <v>11</v>
      </c>
      <c r="E13" s="17">
        <v>15000</v>
      </c>
      <c r="F13" s="22">
        <v>132.07</v>
      </c>
      <c r="G13" s="13">
        <f t="shared" si="1"/>
        <v>1981050</v>
      </c>
      <c r="H13" s="26"/>
      <c r="I13" s="26"/>
      <c r="J13" s="26"/>
      <c r="K13" s="26"/>
      <c r="L13" s="26"/>
      <c r="M13" s="26"/>
      <c r="N13" s="26"/>
    </row>
    <row r="14" spans="1:14" s="4" customFormat="1" ht="18" customHeight="1" x14ac:dyDescent="0.25">
      <c r="A14" s="8">
        <v>8</v>
      </c>
      <c r="B14" s="3" t="s">
        <v>28</v>
      </c>
      <c r="C14" s="3" t="s">
        <v>29</v>
      </c>
      <c r="D14" s="19" t="s">
        <v>19</v>
      </c>
      <c r="E14" s="17">
        <v>50</v>
      </c>
      <c r="F14" s="22">
        <v>200</v>
      </c>
      <c r="G14" s="13">
        <f t="shared" si="1"/>
        <v>10000</v>
      </c>
      <c r="H14" s="26"/>
      <c r="I14" s="26"/>
      <c r="J14" s="26"/>
      <c r="K14" s="38">
        <v>67.3</v>
      </c>
      <c r="L14" s="38">
        <f>K14*E14</f>
        <v>3365</v>
      </c>
      <c r="M14" s="26"/>
      <c r="N14" s="26"/>
    </row>
    <row r="15" spans="1:14" s="4" customFormat="1" ht="18" customHeight="1" x14ac:dyDescent="0.25">
      <c r="A15" s="8">
        <v>9</v>
      </c>
      <c r="B15" s="3" t="s">
        <v>39</v>
      </c>
      <c r="C15" s="3" t="s">
        <v>40</v>
      </c>
      <c r="D15" s="19" t="s">
        <v>19</v>
      </c>
      <c r="E15" s="17">
        <v>20</v>
      </c>
      <c r="F15" s="22">
        <v>38.47</v>
      </c>
      <c r="G15" s="13">
        <f t="shared" si="1"/>
        <v>769.4</v>
      </c>
      <c r="H15" s="26"/>
      <c r="I15" s="26"/>
      <c r="J15" s="26"/>
      <c r="K15" s="26"/>
      <c r="L15" s="26"/>
      <c r="M15" s="26"/>
      <c r="N15" s="26"/>
    </row>
    <row r="16" spans="1:14" s="4" customFormat="1" ht="15.75" customHeight="1" x14ac:dyDescent="0.25">
      <c r="A16" s="8">
        <v>10</v>
      </c>
      <c r="B16" s="3" t="s">
        <v>20</v>
      </c>
      <c r="C16" s="3" t="s">
        <v>21</v>
      </c>
      <c r="D16" s="19" t="s">
        <v>22</v>
      </c>
      <c r="E16" s="17">
        <v>330</v>
      </c>
      <c r="F16" s="22">
        <v>1.9</v>
      </c>
      <c r="G16" s="13">
        <f t="shared" si="1"/>
        <v>627</v>
      </c>
      <c r="H16" s="26"/>
      <c r="I16" s="26"/>
      <c r="J16" s="26"/>
      <c r="K16" s="26"/>
      <c r="L16" s="26"/>
      <c r="M16" s="26"/>
      <c r="N16" s="26"/>
    </row>
    <row r="17" spans="1:17" s="4" customFormat="1" ht="15.75" customHeight="1" x14ac:dyDescent="0.25">
      <c r="A17" s="8">
        <v>11</v>
      </c>
      <c r="B17" s="3" t="s">
        <v>42</v>
      </c>
      <c r="C17" s="3" t="s">
        <v>41</v>
      </c>
      <c r="D17" s="19" t="s">
        <v>16</v>
      </c>
      <c r="E17" s="17">
        <v>40</v>
      </c>
      <c r="F17" s="22">
        <v>177.57</v>
      </c>
      <c r="G17" s="13">
        <f t="shared" si="1"/>
        <v>7102.7999999999993</v>
      </c>
      <c r="H17" s="26"/>
      <c r="I17" s="26"/>
      <c r="J17" s="26"/>
      <c r="K17" s="26"/>
      <c r="L17" s="26"/>
      <c r="M17" s="26"/>
      <c r="N17" s="26"/>
    </row>
    <row r="18" spans="1:17" s="4" customFormat="1" ht="15.75" customHeight="1" x14ac:dyDescent="0.25">
      <c r="A18" s="8">
        <v>12</v>
      </c>
      <c r="B18" s="3" t="s">
        <v>44</v>
      </c>
      <c r="C18" s="3" t="s">
        <v>43</v>
      </c>
      <c r="D18" s="19" t="s">
        <v>19</v>
      </c>
      <c r="E18" s="17">
        <v>2050</v>
      </c>
      <c r="F18" s="22">
        <v>43.31</v>
      </c>
      <c r="G18" s="13">
        <f t="shared" si="1"/>
        <v>88785.5</v>
      </c>
      <c r="H18" s="26"/>
      <c r="I18" s="26"/>
      <c r="J18" s="26"/>
      <c r="K18" s="26"/>
      <c r="L18" s="26"/>
      <c r="M18" s="26"/>
      <c r="N18" s="26"/>
    </row>
    <row r="19" spans="1:17" s="4" customFormat="1" ht="15.75" customHeight="1" x14ac:dyDescent="0.25">
      <c r="A19" s="8">
        <v>13</v>
      </c>
      <c r="B19" s="3" t="s">
        <v>23</v>
      </c>
      <c r="C19" s="3" t="s">
        <v>24</v>
      </c>
      <c r="D19" s="24" t="s">
        <v>11</v>
      </c>
      <c r="E19" s="17">
        <v>2000</v>
      </c>
      <c r="F19" s="22">
        <v>95.58</v>
      </c>
      <c r="G19" s="14">
        <f t="shared" si="1"/>
        <v>191160</v>
      </c>
      <c r="H19" s="26"/>
      <c r="I19" s="26"/>
      <c r="J19" s="26"/>
      <c r="K19" s="26"/>
      <c r="L19" s="26"/>
      <c r="M19" s="26"/>
      <c r="N19" s="26"/>
    </row>
    <row r="20" spans="1:17" s="4" customFormat="1" ht="15.75" customHeight="1" x14ac:dyDescent="0.25">
      <c r="A20" s="32" t="s">
        <v>30</v>
      </c>
      <c r="B20" s="33"/>
      <c r="C20" s="33"/>
      <c r="D20" s="33"/>
      <c r="E20" s="33"/>
      <c r="F20" s="33"/>
      <c r="G20" s="34"/>
      <c r="H20" s="26"/>
      <c r="I20" s="26"/>
      <c r="J20" s="26"/>
      <c r="K20" s="26"/>
      <c r="L20" s="26"/>
      <c r="M20" s="26"/>
      <c r="N20" s="26"/>
    </row>
    <row r="21" spans="1:17" s="4" customFormat="1" ht="15.75" customHeight="1" x14ac:dyDescent="0.25">
      <c r="A21" s="8">
        <v>14</v>
      </c>
      <c r="B21" s="3" t="s">
        <v>31</v>
      </c>
      <c r="C21" s="18" t="s">
        <v>32</v>
      </c>
      <c r="D21" s="19" t="s">
        <v>11</v>
      </c>
      <c r="E21" s="19">
        <v>350</v>
      </c>
      <c r="F21" s="23">
        <v>360</v>
      </c>
      <c r="G21" s="14">
        <f t="shared" si="1"/>
        <v>126000</v>
      </c>
      <c r="H21" s="26"/>
      <c r="I21" s="26"/>
      <c r="J21" s="26"/>
      <c r="K21" s="26"/>
      <c r="L21" s="26"/>
      <c r="M21" s="38">
        <v>350</v>
      </c>
      <c r="N21" s="39">
        <f>M21*E21</f>
        <v>122500</v>
      </c>
    </row>
    <row r="22" spans="1:17" ht="21.6" customHeight="1" x14ac:dyDescent="0.25">
      <c r="A22" s="5"/>
      <c r="B22" s="5" t="s">
        <v>8</v>
      </c>
      <c r="C22" s="5"/>
      <c r="D22" s="9"/>
      <c r="E22" s="6"/>
      <c r="F22" s="20"/>
      <c r="G22" s="15">
        <f>SUM(G7:G19)+G21</f>
        <v>2546306.19</v>
      </c>
      <c r="H22" s="25"/>
      <c r="I22" s="37">
        <f>SUM(I10)</f>
        <v>48000</v>
      </c>
      <c r="J22" s="25"/>
      <c r="K22" s="25"/>
      <c r="L22" s="37">
        <f>L14</f>
        <v>3365</v>
      </c>
      <c r="M22" s="25"/>
      <c r="N22" s="37">
        <f>N21</f>
        <v>122500</v>
      </c>
    </row>
    <row r="23" spans="1:17" ht="26.45" customHeight="1" x14ac:dyDescent="0.25"/>
    <row r="24" spans="1:17" x14ac:dyDescent="0.25">
      <c r="A24" s="31" t="s">
        <v>9</v>
      </c>
      <c r="B24" s="31"/>
      <c r="C24" s="31"/>
      <c r="D24" s="31"/>
      <c r="E24" s="31"/>
      <c r="F24" s="31"/>
      <c r="G24" s="31"/>
      <c r="H24" s="31"/>
      <c r="I24" s="28"/>
    </row>
    <row r="25" spans="1:17" s="7" customFormat="1" ht="53.25" customHeight="1" x14ac:dyDescent="0.25">
      <c r="A25" s="35" t="s">
        <v>46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27"/>
      <c r="O25" s="27"/>
      <c r="P25" s="27"/>
      <c r="Q25" s="27"/>
    </row>
    <row r="26" spans="1:17" x14ac:dyDescent="0.25">
      <c r="A26" s="1" t="s">
        <v>54</v>
      </c>
      <c r="G26" s="12" t="s">
        <v>55</v>
      </c>
    </row>
    <row r="28" spans="1:17" x14ac:dyDescent="0.25">
      <c r="A28" s="1" t="s">
        <v>56</v>
      </c>
      <c r="G28" s="12" t="s">
        <v>57</v>
      </c>
    </row>
    <row r="30" spans="1:17" x14ac:dyDescent="0.25">
      <c r="A30" s="1" t="s">
        <v>58</v>
      </c>
      <c r="G30" s="12" t="s">
        <v>59</v>
      </c>
    </row>
  </sheetData>
  <mergeCells count="6">
    <mergeCell ref="A4:G4"/>
    <mergeCell ref="A6:G6"/>
    <mergeCell ref="A24:H24"/>
    <mergeCell ref="A20:G20"/>
    <mergeCell ref="A25:M25"/>
    <mergeCell ref="H11:N11"/>
  </mergeCells>
  <pageMargins left="0.11811023622047245" right="0.11811023622047245" top="0.74803149606299213" bottom="0.74803149606299213" header="0.31496062992125984" footer="0.31496062992125984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2021-05-27T11:02:41Z</cp:lastPrinted>
  <dcterms:created xsi:type="dcterms:W3CDTF">2019-03-11T10:08:28Z</dcterms:created>
  <dcterms:modified xsi:type="dcterms:W3CDTF">2021-05-27T11:02:44Z</dcterms:modified>
</cp:coreProperties>
</file>