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скрининг РМЖ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'скрининг РМЖ '!$A$1:$AM$35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S30" i="1"/>
  <c r="S31" l="1"/>
  <c r="O31"/>
  <c r="M31"/>
  <c r="K30"/>
  <c r="I30"/>
  <c r="S12" l="1"/>
  <c r="Q25"/>
  <c r="O9"/>
  <c r="O11"/>
  <c r="O13"/>
  <c r="O14"/>
  <c r="O16"/>
  <c r="M8"/>
  <c r="K16"/>
  <c r="I25"/>
  <c r="G21" l="1"/>
  <c r="G22"/>
  <c r="G23"/>
  <c r="G24"/>
  <c r="G25"/>
  <c r="G26"/>
  <c r="G27"/>
  <c r="G28"/>
  <c r="G20"/>
  <c r="G16"/>
  <c r="G17"/>
  <c r="G18"/>
  <c r="G19"/>
  <c r="G7" l="1"/>
  <c r="G8"/>
  <c r="G9"/>
  <c r="G10"/>
  <c r="G11"/>
  <c r="G12"/>
  <c r="G13"/>
  <c r="G14"/>
  <c r="G15"/>
  <c r="G29" l="1"/>
</calcChain>
</file>

<file path=xl/sharedStrings.xml><?xml version="1.0" encoding="utf-8"?>
<sst xmlns="http://schemas.openxmlformats.org/spreadsheetml/2006/main" count="95" uniqueCount="74">
  <si>
    <t>Приложение 1</t>
  </si>
  <si>
    <t>Перечень закупаемых товаров</t>
  </si>
  <si>
    <t>№ Лота</t>
  </si>
  <si>
    <t>Наименование лота</t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</si>
  <si>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изделия медицинского назначения</t>
  </si>
  <si>
    <t>Ед изм</t>
  </si>
  <si>
    <t>Кол-во</t>
  </si>
  <si>
    <t>Цена, тенге</t>
  </si>
  <si>
    <t>Сумма, тенге</t>
  </si>
  <si>
    <t>литр</t>
  </si>
  <si>
    <t>Био маунт НМ.</t>
  </si>
  <si>
    <t>Био маунт НМ. Синтетическая монтирующая среда для приготовления гистологических и цитологических препаратов. Смесь акриловых смол в ксилоле. Характеристика препарата: цвет – прозрачный Растворимость – в воде не растворим; растворяется в эфирах, кетонах, ароматических углеводородах и D-лимонене. Коэффициент преломления – 1,5. Динамическая вязкость 250 при 450 мПа* и 20 ֯ С. Фасовка по 100 мл во флаконах.</t>
  </si>
  <si>
    <t>флакон</t>
  </si>
  <si>
    <t>Предметное стекло 25,5*75,5 мм</t>
  </si>
  <si>
    <t>упаковка</t>
  </si>
  <si>
    <t xml:space="preserve">Перчатки медицинские </t>
  </si>
  <si>
    <t>пара</t>
  </si>
  <si>
    <t>Медицинские маски</t>
  </si>
  <si>
    <t>Маска медицинская на резинках с угольным фильтром из нетканого материала, плотность 20 грамм/кв.м.</t>
  </si>
  <si>
    <t>штука</t>
  </si>
  <si>
    <t>Ксилол</t>
  </si>
  <si>
    <t>О. Ксилол Ч</t>
  </si>
  <si>
    <t>кг</t>
  </si>
  <si>
    <t>Ацетон ЧДА</t>
  </si>
  <si>
    <t>ампула</t>
  </si>
  <si>
    <t>Гель для УЗИ</t>
  </si>
  <si>
    <t>Салфетка спиртовая пропитана 70% раствором изоприлового спирта и обладает выраженным противомикробным и антибактериальным действием. Выполнена на основе нетканного материала, не оставляет на поверхности кожи волокнистых компонентов и не вызывают аллергических реакций или раздражающих реакций. Размер салфетки 65мм х 56мм.</t>
  </si>
  <si>
    <t>Эозин по Май-Грюнвельду 1 л.</t>
  </si>
  <si>
    <t>Гематоксилин Караций 1л.</t>
  </si>
  <si>
    <t>Формалин 10% забуференный, 10 л.</t>
  </si>
  <si>
    <t>канистра</t>
  </si>
  <si>
    <t>Предметное стекло 25,5*75,5 мм. Предметное стекло для микроскопии, с матовым полем для записи, с папиросной бумагой с чередованием. Предметное стекло для микроскопии, с матовым полем, 45° Углы, ДИМ. 75.0(+0,5) x 25.0(+0.5)мм,1,0-1,2 мм толщиной. С папиросной бумагой с чередованием. 50 штук в упаковке</t>
  </si>
  <si>
    <t>Стекло покровное 24х50х0,18 мм</t>
  </si>
  <si>
    <t>Стекло покровное 24х50х0,18 мм. Покровные стекла обладают великолепной ровностью и гибкостью, что обеспечивает качественное покрытие даже при большой площади препарата. Толщина 0,13-0,16 мм. 100 штук в упаковке</t>
  </si>
  <si>
    <t xml:space="preserve">Парафин </t>
  </si>
  <si>
    <t>Гомогенизированный гистологический парафин (Гомогенизированная парафиновая среда)</t>
  </si>
  <si>
    <t>Заливочные кассеты</t>
  </si>
  <si>
    <t>Заливочная кассета, 2000 штук в упаковке, с круглыми отверстиями диаметром 1,5мм без крышек</t>
  </si>
  <si>
    <t xml:space="preserve">Салфетка спиртовая </t>
  </si>
  <si>
    <t xml:space="preserve">Одноразовые  ножи к микротомам </t>
  </si>
  <si>
    <t>низкопрофильные 50шт в упаковке</t>
  </si>
  <si>
    <t>Скальпель одноразовый стерильный</t>
  </si>
  <si>
    <t>Скальпель одноразовый стерильный №21</t>
  </si>
  <si>
    <t>Эозин по Май-Грюнвельду</t>
  </si>
  <si>
    <t>Гематоксилин Караций</t>
  </si>
  <si>
    <t>Лидокаин</t>
  </si>
  <si>
    <t>раствор для инъекций, 1% 3,5 мл</t>
  </si>
  <si>
    <t>Гель для УЗИ, 1л.</t>
  </si>
  <si>
    <t>Шприц одноразовый</t>
  </si>
  <si>
    <t>Шприц 3-х компонентный 10,0мл, однократного применения, стерильный G21</t>
  </si>
  <si>
    <t>штук</t>
  </si>
  <si>
    <t>Прокаин</t>
  </si>
  <si>
    <t>раствор для инъекций 0,5%-5мл</t>
  </si>
  <si>
    <t>Перчатки медицинские диагностические опудренные не стерильные. Размер М</t>
  </si>
  <si>
    <t>Перчатки медицинские диагностические опудренные не стерильные. Размер S</t>
  </si>
  <si>
    <t>Лейкопластырь</t>
  </si>
  <si>
    <t>лейкопластырь 2,5см х 500см гипоаллергенный на шелковой основе</t>
  </si>
  <si>
    <t>Формалин</t>
  </si>
  <si>
    <t>AGFA DRYSTAR DT-5в размер  20х25(маммо)</t>
  </si>
  <si>
    <t>Термографическая пленка DRYSTAR DT1B/DT5B, 100 штук в упаковке </t>
  </si>
  <si>
    <t>Лекарственные средства и изделия медицинского назначения для проведения скрининга на раннее выявление рака молочной железы</t>
  </si>
  <si>
    <t>ИТОГО:</t>
  </si>
  <si>
    <t>ТОО "ШерКомСервис"</t>
  </si>
  <si>
    <t>Сумма</t>
  </si>
  <si>
    <t xml:space="preserve"> </t>
  </si>
  <si>
    <t>ТОО "Диаком-Химтэко"</t>
  </si>
  <si>
    <t>ТОО "NODA-MED"</t>
  </si>
  <si>
    <t>ТОО "Гранмакс"</t>
  </si>
  <si>
    <t>ТОО "Medical Active Group"</t>
  </si>
  <si>
    <t>ТОО "Альянс-Фарм"</t>
  </si>
  <si>
    <t>ИТОГО</t>
  </si>
  <si>
    <t>без рассмотрпения размер не подходит</t>
  </si>
  <si>
    <t>Без рассмотрения, цена предоставлена выше закупочной</t>
  </si>
  <si>
    <t>к протоколу итогов по объявлению 11 от 11.03.2019г.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</si>
</sst>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3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top"/>
    </xf>
    <xf numFmtId="4" fontId="2" fillId="0" borderId="2" xfId="1" applyNumberFormat="1" applyFont="1" applyBorder="1"/>
    <xf numFmtId="4" fontId="2" fillId="0" borderId="2" xfId="1" applyNumberFormat="1" applyFont="1" applyBorder="1" applyAlignment="1">
      <alignment vertical="center"/>
    </xf>
    <xf numFmtId="3" fontId="2" fillId="0" borderId="2" xfId="1" applyNumberFormat="1" applyFont="1" applyBorder="1" applyAlignment="1">
      <alignment vertical="center"/>
    </xf>
    <xf numFmtId="3" fontId="2" fillId="0" borderId="2" xfId="1" applyNumberFormat="1" applyFont="1" applyBorder="1"/>
    <xf numFmtId="4" fontId="9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0" fontId="10" fillId="0" borderId="2" xfId="5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5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1" applyFont="1" applyBorder="1"/>
    <xf numFmtId="3" fontId="3" fillId="0" borderId="2" xfId="1" applyNumberFormat="1" applyFont="1" applyBorder="1"/>
    <xf numFmtId="4" fontId="3" fillId="0" borderId="2" xfId="1" applyNumberFormat="1" applyFont="1" applyBorder="1"/>
    <xf numFmtId="4" fontId="3" fillId="0" borderId="2" xfId="1" applyNumberFormat="1" applyFont="1" applyBorder="1" applyAlignment="1">
      <alignment vertical="center"/>
    </xf>
    <xf numFmtId="0" fontId="3" fillId="0" borderId="0" xfId="1" applyFont="1"/>
    <xf numFmtId="164" fontId="2" fillId="0" borderId="2" xfId="23" applyFont="1" applyBorder="1" applyAlignment="1">
      <alignment horizontal="right" vertical="center"/>
    </xf>
    <xf numFmtId="0" fontId="2" fillId="2" borderId="2" xfId="23" applyNumberFormat="1" applyFont="1" applyFill="1" applyBorder="1" applyAlignment="1">
      <alignment horizontal="right" vertical="center"/>
    </xf>
    <xf numFmtId="164" fontId="2" fillId="2" borderId="2" xfId="23" applyFont="1" applyFill="1" applyBorder="1" applyAlignment="1">
      <alignment horizontal="right" vertical="center"/>
    </xf>
    <xf numFmtId="164" fontId="2" fillId="3" borderId="2" xfId="23" applyFont="1" applyFill="1" applyBorder="1" applyAlignment="1">
      <alignment horizontal="right" vertical="center"/>
    </xf>
    <xf numFmtId="164" fontId="2" fillId="2" borderId="2" xfId="1" applyNumberFormat="1" applyFont="1" applyFill="1" applyBorder="1"/>
    <xf numFmtId="164" fontId="2" fillId="3" borderId="2" xfId="1" applyNumberFormat="1" applyFont="1" applyFill="1" applyBorder="1"/>
    <xf numFmtId="0" fontId="2" fillId="3" borderId="2" xfId="1" applyFont="1" applyFill="1" applyBorder="1"/>
    <xf numFmtId="0" fontId="2" fillId="2" borderId="2" xfId="1" applyFont="1" applyFill="1" applyBorder="1"/>
    <xf numFmtId="0" fontId="12" fillId="0" borderId="2" xfId="0" applyFont="1" applyBorder="1" applyAlignment="1">
      <alignment horizontal="center" vertical="center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 applyAlignment="1">
      <alignment vertical="top" wrapText="1"/>
    </xf>
    <xf numFmtId="0" fontId="12" fillId="0" borderId="2" xfId="1" applyFont="1" applyBorder="1" applyAlignment="1">
      <alignment horizontal="center" vertical="center"/>
    </xf>
    <xf numFmtId="3" fontId="12" fillId="0" borderId="2" xfId="0" applyNumberFormat="1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/>
    </xf>
    <xf numFmtId="4" fontId="12" fillId="0" borderId="2" xfId="1" applyNumberFormat="1" applyFont="1" applyBorder="1" applyAlignment="1">
      <alignment vertical="center"/>
    </xf>
    <xf numFmtId="164" fontId="12" fillId="0" borderId="2" xfId="23" applyFont="1" applyBorder="1" applyAlignment="1">
      <alignment horizontal="right" vertical="center"/>
    </xf>
    <xf numFmtId="0" fontId="12" fillId="0" borderId="0" xfId="1" applyFont="1"/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/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3" fontId="12" fillId="0" borderId="2" xfId="19" applyNumberFormat="1" applyFont="1" applyFill="1" applyBorder="1" applyAlignment="1">
      <alignment horizontal="right" vertical="center"/>
    </xf>
    <xf numFmtId="4" fontId="12" fillId="0" borderId="2" xfId="19" applyNumberFormat="1" applyFont="1" applyFill="1" applyBorder="1" applyAlignment="1">
      <alignment horizontal="right" vertical="center"/>
    </xf>
    <xf numFmtId="0" fontId="12" fillId="0" borderId="2" xfId="1" applyFont="1" applyBorder="1" applyAlignment="1">
      <alignment vertical="center"/>
    </xf>
    <xf numFmtId="0" fontId="12" fillId="0" borderId="2" xfId="0" applyFont="1" applyBorder="1" applyAlignment="1">
      <alignment wrapText="1"/>
    </xf>
    <xf numFmtId="3" fontId="12" fillId="0" borderId="2" xfId="1" applyNumberFormat="1" applyFont="1" applyBorder="1"/>
    <xf numFmtId="4" fontId="12" fillId="0" borderId="2" xfId="1" applyNumberFormat="1" applyFont="1" applyBorder="1"/>
    <xf numFmtId="0" fontId="12" fillId="0" borderId="2" xfId="22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top"/>
    </xf>
    <xf numFmtId="0" fontId="12" fillId="0" borderId="2" xfId="5" applyFont="1" applyFill="1" applyBorder="1" applyAlignment="1">
      <alignment horizontal="left" vertical="center" wrapText="1"/>
    </xf>
    <xf numFmtId="0" fontId="12" fillId="0" borderId="2" xfId="5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wrapText="1"/>
    </xf>
    <xf numFmtId="0" fontId="11" fillId="0" borderId="4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64" fontId="12" fillId="0" borderId="2" xfId="23" applyFont="1" applyFill="1" applyBorder="1" applyAlignment="1">
      <alignment horizontal="right" vertical="center"/>
    </xf>
    <xf numFmtId="164" fontId="12" fillId="0" borderId="2" xfId="23" applyFont="1" applyFill="1" applyBorder="1" applyAlignment="1">
      <alignment horizontal="center" vertical="center" wrapText="1"/>
    </xf>
    <xf numFmtId="164" fontId="12" fillId="0" borderId="2" xfId="23" applyFont="1" applyFill="1" applyBorder="1" applyAlignment="1">
      <alignment horizontal="center" vertic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1"/>
  <sheetViews>
    <sheetView tabSelected="1" view="pageBreakPreview" topLeftCell="A10" zoomScale="55" zoomScaleSheetLayoutView="55" workbookViewId="0">
      <selection activeCell="L19" sqref="L19"/>
    </sheetView>
  </sheetViews>
  <sheetFormatPr defaultColWidth="8.88671875" defaultRowHeight="13.8"/>
  <cols>
    <col min="1" max="1" width="8.88671875" style="1"/>
    <col min="2" max="2" width="38.6640625" style="1" customWidth="1"/>
    <col min="3" max="3" width="93.33203125" style="1" customWidth="1"/>
    <col min="4" max="4" width="13.33203125" style="1" customWidth="1"/>
    <col min="5" max="5" width="15.44140625" style="1" customWidth="1"/>
    <col min="6" max="6" width="13.33203125" style="1" customWidth="1"/>
    <col min="7" max="7" width="20.44140625" style="1" customWidth="1"/>
    <col min="8" max="8" width="11.33203125" style="1" customWidth="1"/>
    <col min="9" max="9" width="13.33203125" style="1" customWidth="1"/>
    <col min="10" max="10" width="15.44140625" style="1" customWidth="1"/>
    <col min="11" max="11" width="13.33203125" style="1" bestFit="1" customWidth="1"/>
    <col min="12" max="12" width="9.5546875" style="1" bestFit="1" customWidth="1"/>
    <col min="13" max="13" width="11.109375" style="1" bestFit="1" customWidth="1"/>
    <col min="14" max="14" width="16.33203125" style="1" customWidth="1"/>
    <col min="15" max="15" width="13.33203125" style="1" bestFit="1" customWidth="1"/>
    <col min="16" max="16" width="11.6640625" style="1" customWidth="1"/>
    <col min="17" max="17" width="12.109375" style="1" bestFit="1" customWidth="1"/>
    <col min="18" max="18" width="18.5546875" style="1" customWidth="1"/>
    <col min="19" max="19" width="12.109375" style="1" bestFit="1" customWidth="1"/>
    <col min="20" max="16384" width="8.88671875" style="1"/>
  </cols>
  <sheetData>
    <row r="1" spans="1:19">
      <c r="E1" s="1" t="s">
        <v>0</v>
      </c>
    </row>
    <row r="2" spans="1:19">
      <c r="E2" s="1" t="s">
        <v>73</v>
      </c>
    </row>
    <row r="4" spans="1:19">
      <c r="A4" s="77" t="s">
        <v>1</v>
      </c>
      <c r="B4" s="77"/>
      <c r="C4" s="77"/>
      <c r="D4" s="77"/>
      <c r="E4" s="77"/>
      <c r="F4" s="77"/>
      <c r="G4" s="77"/>
    </row>
    <row r="5" spans="1:19" ht="41.4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67" t="s">
        <v>62</v>
      </c>
      <c r="I5" s="71" t="s">
        <v>63</v>
      </c>
      <c r="J5" s="67" t="s">
        <v>65</v>
      </c>
      <c r="K5" s="71" t="s">
        <v>63</v>
      </c>
      <c r="L5" s="69" t="s">
        <v>66</v>
      </c>
      <c r="M5" s="71" t="s">
        <v>63</v>
      </c>
      <c r="N5" s="73" t="s">
        <v>67</v>
      </c>
      <c r="O5" s="71" t="s">
        <v>63</v>
      </c>
      <c r="P5" s="69" t="s">
        <v>68</v>
      </c>
      <c r="Q5" s="71" t="s">
        <v>63</v>
      </c>
      <c r="R5" s="73" t="s">
        <v>69</v>
      </c>
      <c r="S5" s="71" t="s">
        <v>63</v>
      </c>
    </row>
    <row r="6" spans="1:19" ht="14.4" customHeight="1">
      <c r="A6" s="78" t="s">
        <v>60</v>
      </c>
      <c r="B6" s="78"/>
      <c r="C6" s="78"/>
      <c r="D6" s="78"/>
      <c r="E6" s="78"/>
      <c r="F6" s="78"/>
      <c r="G6" s="78"/>
      <c r="H6" s="68"/>
      <c r="I6" s="72"/>
      <c r="J6" s="68"/>
      <c r="K6" s="72"/>
      <c r="L6" s="70"/>
      <c r="M6" s="72"/>
      <c r="N6" s="74"/>
      <c r="O6" s="72"/>
      <c r="P6" s="70"/>
      <c r="Q6" s="72"/>
      <c r="R6" s="74"/>
      <c r="S6" s="72"/>
    </row>
    <row r="7" spans="1:19" s="45" customFormat="1" ht="59.4" customHeight="1">
      <c r="A7" s="37">
        <v>1</v>
      </c>
      <c r="B7" s="38" t="s">
        <v>13</v>
      </c>
      <c r="C7" s="39" t="s">
        <v>31</v>
      </c>
      <c r="D7" s="40" t="s">
        <v>14</v>
      </c>
      <c r="E7" s="41">
        <v>13</v>
      </c>
      <c r="F7" s="42">
        <v>560</v>
      </c>
      <c r="G7" s="43">
        <f t="shared" ref="G7:G28" si="0">E7*F7</f>
        <v>7280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ht="28.95" customHeight="1">
      <c r="A8" s="18">
        <v>2</v>
      </c>
      <c r="B8" s="20" t="s">
        <v>32</v>
      </c>
      <c r="C8" s="3" t="s">
        <v>33</v>
      </c>
      <c r="D8" s="4" t="s">
        <v>14</v>
      </c>
      <c r="E8" s="11">
        <v>7</v>
      </c>
      <c r="F8" s="10">
        <v>378</v>
      </c>
      <c r="G8" s="7">
        <f t="shared" si="0"/>
        <v>2646</v>
      </c>
      <c r="H8" s="29"/>
      <c r="I8" s="29"/>
      <c r="J8" s="29"/>
      <c r="K8" s="29"/>
      <c r="L8" s="32">
        <v>350</v>
      </c>
      <c r="M8" s="32">
        <f>L8*E8</f>
        <v>2450</v>
      </c>
      <c r="N8" s="29"/>
      <c r="O8" s="29"/>
      <c r="P8" s="29"/>
      <c r="Q8" s="29"/>
      <c r="R8" s="29"/>
      <c r="S8" s="29"/>
    </row>
    <row r="9" spans="1:19" ht="21" customHeight="1">
      <c r="A9" s="18">
        <v>3</v>
      </c>
      <c r="B9" s="19" t="s">
        <v>20</v>
      </c>
      <c r="C9" s="5" t="s">
        <v>21</v>
      </c>
      <c r="D9" s="4" t="s">
        <v>22</v>
      </c>
      <c r="E9" s="11">
        <v>10</v>
      </c>
      <c r="F9" s="10">
        <v>7400</v>
      </c>
      <c r="G9" s="7">
        <f t="shared" si="0"/>
        <v>74000</v>
      </c>
      <c r="H9" s="29"/>
      <c r="I9" s="29"/>
      <c r="J9" s="29"/>
      <c r="K9" s="29"/>
      <c r="L9" s="29"/>
      <c r="M9" s="29"/>
      <c r="N9" s="32">
        <v>7400</v>
      </c>
      <c r="O9" s="32">
        <f>N9*E9</f>
        <v>74000</v>
      </c>
      <c r="P9" s="29"/>
      <c r="Q9" s="29"/>
      <c r="R9" s="29"/>
      <c r="S9" s="29"/>
    </row>
    <row r="10" spans="1:19" s="45" customFormat="1" ht="22.2" customHeight="1">
      <c r="A10" s="37">
        <v>4</v>
      </c>
      <c r="B10" s="46" t="s">
        <v>23</v>
      </c>
      <c r="C10" s="47" t="s">
        <v>23</v>
      </c>
      <c r="D10" s="48" t="s">
        <v>22</v>
      </c>
      <c r="E10" s="49">
        <v>3</v>
      </c>
      <c r="F10" s="42">
        <v>3500</v>
      </c>
      <c r="G10" s="43">
        <f t="shared" si="0"/>
        <v>10500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19" ht="21.6" customHeight="1">
      <c r="A11" s="18">
        <v>5</v>
      </c>
      <c r="B11" s="21" t="s">
        <v>34</v>
      </c>
      <c r="C11" s="12" t="s">
        <v>35</v>
      </c>
      <c r="D11" s="23" t="s">
        <v>22</v>
      </c>
      <c r="E11" s="11">
        <v>20</v>
      </c>
      <c r="F11" s="10">
        <v>11500</v>
      </c>
      <c r="G11" s="7">
        <f t="shared" si="0"/>
        <v>230000</v>
      </c>
      <c r="H11" s="29"/>
      <c r="I11" s="29"/>
      <c r="J11" s="29"/>
      <c r="K11" s="29"/>
      <c r="L11" s="29"/>
      <c r="M11" s="29"/>
      <c r="N11" s="32">
        <v>11400</v>
      </c>
      <c r="O11" s="32">
        <f>N11*E11</f>
        <v>228000</v>
      </c>
      <c r="P11" s="29"/>
      <c r="Q11" s="29"/>
      <c r="R11" s="29"/>
      <c r="S11" s="29"/>
    </row>
    <row r="12" spans="1:19" ht="26.4" customHeight="1">
      <c r="A12" s="18">
        <v>6</v>
      </c>
      <c r="B12" s="19" t="s">
        <v>15</v>
      </c>
      <c r="C12" s="5" t="s">
        <v>54</v>
      </c>
      <c r="D12" s="23" t="s">
        <v>16</v>
      </c>
      <c r="E12" s="11">
        <v>300</v>
      </c>
      <c r="F12" s="10">
        <v>69.89</v>
      </c>
      <c r="G12" s="7">
        <f t="shared" si="0"/>
        <v>20967</v>
      </c>
      <c r="H12" s="29"/>
      <c r="I12" s="29"/>
      <c r="J12" s="29"/>
      <c r="K12" s="29"/>
      <c r="L12" s="29"/>
      <c r="M12" s="29"/>
      <c r="N12" s="29"/>
      <c r="O12" s="29"/>
      <c r="P12" s="29">
        <v>61</v>
      </c>
      <c r="Q12" s="29">
        <v>18300</v>
      </c>
      <c r="R12" s="31">
        <v>23.57</v>
      </c>
      <c r="S12" s="31">
        <f>R12*E12</f>
        <v>7071</v>
      </c>
    </row>
    <row r="13" spans="1:19" ht="27.6">
      <c r="A13" s="18">
        <v>7</v>
      </c>
      <c r="B13" s="19" t="s">
        <v>17</v>
      </c>
      <c r="C13" s="3" t="s">
        <v>18</v>
      </c>
      <c r="D13" s="4" t="s">
        <v>19</v>
      </c>
      <c r="E13" s="11">
        <v>150</v>
      </c>
      <c r="F13" s="10">
        <v>20.69</v>
      </c>
      <c r="G13" s="7">
        <f t="shared" si="0"/>
        <v>3103.5</v>
      </c>
      <c r="H13" s="29"/>
      <c r="I13" s="29"/>
      <c r="J13" s="29"/>
      <c r="K13" s="29"/>
      <c r="L13" s="29"/>
      <c r="M13" s="29"/>
      <c r="N13" s="32">
        <v>20</v>
      </c>
      <c r="O13" s="32">
        <f>N13*E13</f>
        <v>3000</v>
      </c>
      <c r="P13" s="29"/>
      <c r="Q13" s="29"/>
      <c r="R13" s="29"/>
      <c r="S13" s="29"/>
    </row>
    <row r="14" spans="1:19">
      <c r="A14" s="18">
        <v>8</v>
      </c>
      <c r="B14" s="13" t="s">
        <v>36</v>
      </c>
      <c r="C14" s="14" t="s">
        <v>37</v>
      </c>
      <c r="D14" s="15" t="s">
        <v>14</v>
      </c>
      <c r="E14" s="11">
        <v>1</v>
      </c>
      <c r="F14" s="10">
        <v>110505</v>
      </c>
      <c r="G14" s="7">
        <f t="shared" si="0"/>
        <v>110505</v>
      </c>
      <c r="H14" s="29"/>
      <c r="I14" s="29"/>
      <c r="J14" s="29"/>
      <c r="K14" s="29"/>
      <c r="L14" s="29"/>
      <c r="M14" s="29"/>
      <c r="N14" s="32">
        <v>110000</v>
      </c>
      <c r="O14" s="32">
        <f>N14*E14</f>
        <v>110000</v>
      </c>
      <c r="P14" s="29"/>
      <c r="Q14" s="29"/>
      <c r="R14" s="29"/>
      <c r="S14" s="29"/>
    </row>
    <row r="15" spans="1:19" s="45" customFormat="1" ht="67.2" customHeight="1">
      <c r="A15" s="37">
        <v>9</v>
      </c>
      <c r="B15" s="46" t="s">
        <v>38</v>
      </c>
      <c r="C15" s="47" t="s">
        <v>26</v>
      </c>
      <c r="D15" s="37" t="s">
        <v>19</v>
      </c>
      <c r="E15" s="49">
        <v>2584</v>
      </c>
      <c r="F15" s="42">
        <v>3.88</v>
      </c>
      <c r="G15" s="43">
        <f t="shared" si="0"/>
        <v>10025.92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80" t="s">
        <v>71</v>
      </c>
      <c r="S15" s="79"/>
    </row>
    <row r="16" spans="1:19">
      <c r="A16" s="18">
        <v>10</v>
      </c>
      <c r="B16" s="13" t="s">
        <v>39</v>
      </c>
      <c r="C16" s="16" t="s">
        <v>40</v>
      </c>
      <c r="D16" s="18" t="s">
        <v>14</v>
      </c>
      <c r="E16" s="11">
        <v>13</v>
      </c>
      <c r="F16" s="10">
        <v>75600</v>
      </c>
      <c r="G16" s="7">
        <f t="shared" si="0"/>
        <v>982800</v>
      </c>
      <c r="H16" s="29"/>
      <c r="I16" s="29"/>
      <c r="J16" s="31">
        <v>52500</v>
      </c>
      <c r="K16" s="31">
        <f>J16*E16</f>
        <v>682500</v>
      </c>
      <c r="L16" s="29"/>
      <c r="M16" s="29"/>
      <c r="N16" s="29">
        <v>65000</v>
      </c>
      <c r="O16" s="29">
        <f>N16*E16</f>
        <v>845000</v>
      </c>
      <c r="P16" s="29"/>
      <c r="Q16" s="29"/>
      <c r="R16" s="29"/>
      <c r="S16" s="29"/>
    </row>
    <row r="17" spans="1:19">
      <c r="A17" s="18">
        <v>11</v>
      </c>
      <c r="B17" s="22" t="s">
        <v>41</v>
      </c>
      <c r="C17" s="17" t="s">
        <v>42</v>
      </c>
      <c r="D17" s="18" t="s">
        <v>19</v>
      </c>
      <c r="E17" s="11">
        <v>646</v>
      </c>
      <c r="F17" s="10">
        <v>75.709999999999994</v>
      </c>
      <c r="G17" s="7">
        <f t="shared" si="0"/>
        <v>48908.659999999996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2">
        <v>71.38</v>
      </c>
      <c r="S17" s="32">
        <v>46111.48</v>
      </c>
    </row>
    <row r="18" spans="1:19" s="45" customFormat="1">
      <c r="A18" s="37">
        <v>12</v>
      </c>
      <c r="B18" s="50" t="s">
        <v>43</v>
      </c>
      <c r="C18" s="51" t="s">
        <v>27</v>
      </c>
      <c r="D18" s="37" t="s">
        <v>12</v>
      </c>
      <c r="E18" s="49">
        <v>1</v>
      </c>
      <c r="F18" s="42">
        <v>1350</v>
      </c>
      <c r="G18" s="43">
        <f t="shared" si="0"/>
        <v>1350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s="45" customFormat="1" ht="82.8">
      <c r="A19" s="37">
        <v>13</v>
      </c>
      <c r="B19" s="50" t="s">
        <v>44</v>
      </c>
      <c r="C19" s="51" t="s">
        <v>28</v>
      </c>
      <c r="D19" s="37" t="s">
        <v>12</v>
      </c>
      <c r="E19" s="49">
        <v>1</v>
      </c>
      <c r="F19" s="42">
        <v>2250</v>
      </c>
      <c r="G19" s="43">
        <f t="shared" si="0"/>
        <v>2250</v>
      </c>
      <c r="H19" s="44"/>
      <c r="I19" s="44"/>
      <c r="J19" s="44"/>
      <c r="K19" s="44"/>
      <c r="L19" s="44"/>
      <c r="M19" s="44"/>
      <c r="N19" s="80" t="s">
        <v>72</v>
      </c>
      <c r="O19" s="81"/>
      <c r="P19" s="44"/>
      <c r="Q19" s="44"/>
      <c r="R19" s="44"/>
      <c r="S19" s="44"/>
    </row>
    <row r="20" spans="1:19" ht="76.95" customHeight="1">
      <c r="A20" s="18">
        <v>14</v>
      </c>
      <c r="B20" s="20" t="s">
        <v>10</v>
      </c>
      <c r="C20" s="3" t="s">
        <v>11</v>
      </c>
      <c r="D20" s="4" t="s">
        <v>12</v>
      </c>
      <c r="E20" s="8">
        <v>1</v>
      </c>
      <c r="F20" s="7">
        <v>31790</v>
      </c>
      <c r="G20" s="7">
        <f t="shared" si="0"/>
        <v>31790</v>
      </c>
      <c r="H20" s="29"/>
      <c r="I20" s="29"/>
      <c r="J20" s="29"/>
      <c r="K20" s="29"/>
      <c r="L20" s="29"/>
      <c r="M20" s="29"/>
      <c r="N20" s="32">
        <v>31700</v>
      </c>
      <c r="O20" s="32">
        <v>31700</v>
      </c>
      <c r="P20" s="29"/>
      <c r="Q20" s="29"/>
      <c r="R20" s="29"/>
      <c r="S20" s="29"/>
    </row>
    <row r="21" spans="1:19" s="45" customFormat="1">
      <c r="A21" s="37">
        <v>15</v>
      </c>
      <c r="B21" s="52" t="s">
        <v>45</v>
      </c>
      <c r="C21" s="53" t="s">
        <v>46</v>
      </c>
      <c r="D21" s="54" t="s">
        <v>24</v>
      </c>
      <c r="E21" s="55">
        <v>130</v>
      </c>
      <c r="F21" s="56">
        <v>21.91</v>
      </c>
      <c r="G21" s="43">
        <f t="shared" si="0"/>
        <v>2848.3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19" s="45" customFormat="1">
      <c r="A22" s="37">
        <v>16</v>
      </c>
      <c r="B22" s="57" t="s">
        <v>25</v>
      </c>
      <c r="C22" s="58" t="s">
        <v>47</v>
      </c>
      <c r="D22" s="48" t="s">
        <v>9</v>
      </c>
      <c r="E22" s="59">
        <v>15</v>
      </c>
      <c r="F22" s="60">
        <v>728</v>
      </c>
      <c r="G22" s="43">
        <f t="shared" si="0"/>
        <v>10920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1:19" s="45" customFormat="1">
      <c r="A23" s="37">
        <v>17</v>
      </c>
      <c r="B23" s="52" t="s">
        <v>48</v>
      </c>
      <c r="C23" s="53" t="s">
        <v>49</v>
      </c>
      <c r="D23" s="61" t="s">
        <v>50</v>
      </c>
      <c r="E23" s="59">
        <v>1292</v>
      </c>
      <c r="F23" s="60">
        <v>15.71</v>
      </c>
      <c r="G23" s="43">
        <f t="shared" si="0"/>
        <v>20297.32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1:19" s="45" customFormat="1">
      <c r="A24" s="37">
        <v>18</v>
      </c>
      <c r="B24" s="52" t="s">
        <v>51</v>
      </c>
      <c r="C24" s="62" t="s">
        <v>52</v>
      </c>
      <c r="D24" s="54" t="s">
        <v>24</v>
      </c>
      <c r="E24" s="59">
        <v>516</v>
      </c>
      <c r="F24" s="60">
        <v>14.76</v>
      </c>
      <c r="G24" s="43">
        <f t="shared" si="0"/>
        <v>7616.16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>
      <c r="A25" s="18">
        <v>19</v>
      </c>
      <c r="B25" s="19" t="s">
        <v>15</v>
      </c>
      <c r="C25" s="5" t="s">
        <v>53</v>
      </c>
      <c r="D25" s="4" t="s">
        <v>16</v>
      </c>
      <c r="E25" s="9">
        <v>1292</v>
      </c>
      <c r="F25" s="6">
        <v>69.89</v>
      </c>
      <c r="G25" s="7">
        <f t="shared" si="0"/>
        <v>90297.88</v>
      </c>
      <c r="H25" s="30">
        <v>29.3</v>
      </c>
      <c r="I25" s="31">
        <f>H25*E25</f>
        <v>37855.599999999999</v>
      </c>
      <c r="J25" s="29"/>
      <c r="K25" s="29"/>
      <c r="L25" s="29"/>
      <c r="M25" s="29"/>
      <c r="N25" s="29"/>
      <c r="O25" s="29"/>
      <c r="P25" s="29">
        <v>61</v>
      </c>
      <c r="Q25" s="29">
        <f>P25*E25</f>
        <v>78812</v>
      </c>
      <c r="R25" s="29"/>
      <c r="S25" s="29"/>
    </row>
    <row r="26" spans="1:19" s="45" customFormat="1">
      <c r="A26" s="37">
        <v>20</v>
      </c>
      <c r="B26" s="64" t="s">
        <v>55</v>
      </c>
      <c r="C26" s="65" t="s">
        <v>56</v>
      </c>
      <c r="D26" s="66" t="s">
        <v>19</v>
      </c>
      <c r="E26" s="59">
        <v>26</v>
      </c>
      <c r="F26" s="60">
        <v>148.35</v>
      </c>
      <c r="G26" s="43">
        <f t="shared" si="0"/>
        <v>3857.1</v>
      </c>
      <c r="H26" s="44"/>
      <c r="I26" s="44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19" s="45" customFormat="1" ht="82.8">
      <c r="A27" s="37">
        <v>21</v>
      </c>
      <c r="B27" s="57" t="s">
        <v>57</v>
      </c>
      <c r="C27" s="57" t="s">
        <v>29</v>
      </c>
      <c r="D27" s="40" t="s">
        <v>30</v>
      </c>
      <c r="E27" s="59">
        <v>1</v>
      </c>
      <c r="F27" s="60">
        <v>8400</v>
      </c>
      <c r="G27" s="43">
        <f t="shared" si="0"/>
        <v>8400</v>
      </c>
      <c r="H27" s="44"/>
      <c r="I27" s="44"/>
      <c r="J27" s="44"/>
      <c r="K27" s="44"/>
      <c r="L27" s="44"/>
      <c r="M27" s="44"/>
      <c r="N27" s="80" t="s">
        <v>72</v>
      </c>
      <c r="O27" s="79"/>
      <c r="P27" s="44"/>
      <c r="Q27" s="44"/>
      <c r="R27" s="44"/>
      <c r="S27" s="44"/>
    </row>
    <row r="28" spans="1:19" s="45" customFormat="1">
      <c r="A28" s="37">
        <v>22</v>
      </c>
      <c r="B28" s="63" t="s">
        <v>58</v>
      </c>
      <c r="C28" s="53" t="s">
        <v>59</v>
      </c>
      <c r="D28" s="54" t="s">
        <v>14</v>
      </c>
      <c r="E28" s="59">
        <v>15</v>
      </c>
      <c r="F28" s="60">
        <v>24477</v>
      </c>
      <c r="G28" s="43">
        <f t="shared" si="0"/>
        <v>367155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19" s="28" customFormat="1">
      <c r="A29" s="24"/>
      <c r="B29" s="24" t="s">
        <v>61</v>
      </c>
      <c r="C29" s="24"/>
      <c r="D29" s="24"/>
      <c r="E29" s="25"/>
      <c r="F29" s="26"/>
      <c r="G29" s="27">
        <f>SUM(G7:G28)</f>
        <v>2047517.8399999999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spans="1:19">
      <c r="G30" s="75" t="s">
        <v>70</v>
      </c>
      <c r="H30" s="36"/>
      <c r="I30" s="31">
        <f>I25</f>
        <v>37855.599999999999</v>
      </c>
      <c r="J30" s="36"/>
      <c r="K30" s="33">
        <f>K16</f>
        <v>682500</v>
      </c>
      <c r="L30" s="36"/>
      <c r="M30" s="36"/>
      <c r="N30" s="36"/>
      <c r="O30" s="36"/>
      <c r="P30" s="36"/>
      <c r="Q30" s="36"/>
      <c r="R30" s="36"/>
      <c r="S30" s="33">
        <f>S12</f>
        <v>7071</v>
      </c>
    </row>
    <row r="31" spans="1:19">
      <c r="G31" s="76"/>
      <c r="H31" s="35"/>
      <c r="I31" s="35"/>
      <c r="J31" s="35"/>
      <c r="K31" s="35"/>
      <c r="L31" s="35"/>
      <c r="M31" s="34">
        <f>M8</f>
        <v>2450</v>
      </c>
      <c r="N31" s="35"/>
      <c r="O31" s="34">
        <f>O27+O20+O19+O14+O13+O11+O9</f>
        <v>446700</v>
      </c>
      <c r="P31" s="35"/>
      <c r="Q31" s="35"/>
      <c r="R31" s="35"/>
      <c r="S31" s="34">
        <f>S17+S15</f>
        <v>46111.48</v>
      </c>
    </row>
  </sheetData>
  <mergeCells count="15">
    <mergeCell ref="G30:G31"/>
    <mergeCell ref="A4:G4"/>
    <mergeCell ref="A6:G6"/>
    <mergeCell ref="H5:H6"/>
    <mergeCell ref="I5:I6"/>
    <mergeCell ref="J5:J6"/>
    <mergeCell ref="P5:P6"/>
    <mergeCell ref="Q5:Q6"/>
    <mergeCell ref="R5:R6"/>
    <mergeCell ref="S5:S6"/>
    <mergeCell ref="K5:K6"/>
    <mergeCell ref="L5:L6"/>
    <mergeCell ref="M5:M6"/>
    <mergeCell ref="N5:N6"/>
    <mergeCell ref="O5:O6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скрининг РМЖ </vt:lpstr>
      <vt:lpstr>'скрининг РМЖ 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2019-03-11T10:08:28Z</dcterms:created>
  <dcterms:modified xsi:type="dcterms:W3CDTF">2019-04-01T10:18:32Z</dcterms:modified>
</cp:coreProperties>
</file>