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1'!$B$1:$B$381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1'!$A$1:$S$381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Q39" i="1"/>
  <c r="Q38"/>
  <c r="S38"/>
  <c r="O38"/>
  <c r="S31"/>
  <c r="Q28"/>
  <c r="Q33"/>
  <c r="Q34"/>
  <c r="Q35"/>
  <c r="Q36"/>
  <c r="Q37"/>
  <c r="O30"/>
  <c r="M37"/>
  <c r="M36"/>
  <c r="M35"/>
  <c r="M34"/>
  <c r="K30"/>
  <c r="I31"/>
  <c r="G13" l="1"/>
  <c r="G15" l="1"/>
  <c r="G14"/>
  <c r="G12"/>
  <c r="G11" l="1"/>
  <c r="G10"/>
  <c r="G9" l="1"/>
  <c r="G30" l="1"/>
  <c r="G27"/>
  <c r="G33" l="1"/>
  <c r="G31" l="1"/>
  <c r="G37" l="1"/>
  <c r="G36"/>
  <c r="G35"/>
  <c r="G34"/>
  <c r="G32"/>
  <c r="G29"/>
  <c r="G28"/>
  <c r="G26"/>
  <c r="G25"/>
  <c r="G24"/>
  <c r="G23"/>
  <c r="G22"/>
  <c r="G21"/>
  <c r="G20"/>
  <c r="G19"/>
  <c r="G18"/>
  <c r="G17"/>
  <c r="G8"/>
</calcChain>
</file>

<file path=xl/sharedStrings.xml><?xml version="1.0" encoding="utf-8"?>
<sst xmlns="http://schemas.openxmlformats.org/spreadsheetml/2006/main" count="130" uniqueCount="92">
  <si>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</si>
  <si>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</si>
  <si>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</si>
  <si>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</si>
  <si>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</si>
  <si>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</si>
  <si>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</si>
  <si>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уп</t>
  </si>
  <si>
    <t>штук</t>
  </si>
  <si>
    <t>Анестезиологическая маска наркозная взрослая</t>
  </si>
  <si>
    <t>Аптечка для населения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</si>
  <si>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</si>
  <si>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</si>
  <si>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</si>
  <si>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</si>
  <si>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</si>
  <si>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</si>
  <si>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</si>
  <si>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</si>
  <si>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Комплект для кислородной терапии</t>
  </si>
  <si>
    <t>размер 12 Ch, длина 225 см</t>
  </si>
  <si>
    <t xml:space="preserve">Размер-  5 ( L ) 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</si>
  <si>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</si>
  <si>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</si>
  <si>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</si>
  <si>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</si>
  <si>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</si>
  <si>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</si>
  <si>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</si>
  <si>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</si>
  <si>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</si>
  <si>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</si>
  <si>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</si>
  <si>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</si>
  <si>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</si>
  <si>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</si>
  <si>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</si>
  <si>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</si>
  <si>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</si>
  <si>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</si>
  <si>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</si>
  <si>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</si>
  <si>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</si>
  <si>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</si>
  <si>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</si>
  <si>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</si>
  <si>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</si>
  <si>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</si>
  <si>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>Перчатки особо прочные, размер XS, дерма</t>
  </si>
  <si>
    <t>пара</t>
  </si>
  <si>
    <t xml:space="preserve">Перчатки хирургические 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</si>
  <si>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</si>
  <si>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</si>
  <si>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</si>
  <si>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</si>
  <si>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 xml:space="preserve">Одноразовые  ножи к микротомам </t>
  </si>
  <si>
    <t>низкопрофильные 50шт в упаковке</t>
  </si>
  <si>
    <t>упаковка</t>
  </si>
  <si>
    <t>Лейкопластырь</t>
  </si>
  <si>
    <t>шт</t>
  </si>
  <si>
    <t xml:space="preserve">Карбоплатин </t>
  </si>
  <si>
    <t>концентрат для приготовления раствора для инфузий 10 мг/мл 15 мл</t>
  </si>
  <si>
    <t>Неостигмин</t>
  </si>
  <si>
    <t>раствор для инъекций в ампулах 0,05% 1 мл</t>
  </si>
  <si>
    <t xml:space="preserve">Платифилин </t>
  </si>
  <si>
    <t>раствор для инъекций 0,2% по 1 мл</t>
  </si>
  <si>
    <t xml:space="preserve">Винкристин </t>
  </si>
  <si>
    <t>раствор для внутривенного введения 0,5 мг/мл, 2 мл</t>
  </si>
  <si>
    <t xml:space="preserve">Фторурацил </t>
  </si>
  <si>
    <t>раствор для внутрисосудистого введения 50 мг/мл</t>
  </si>
  <si>
    <t xml:space="preserve">Этопозид </t>
  </si>
  <si>
    <t>раствор для инъекций 100мг/5мл по 5 мл</t>
  </si>
  <si>
    <t>Дабрафениб</t>
  </si>
  <si>
    <t>капсулы 75 мг</t>
  </si>
  <si>
    <t>капсула</t>
  </si>
  <si>
    <t>лейкопластырь Bioplaster  2,5см х 500см гипоаллергенный, с сильной фиксацией на шолковой основе</t>
  </si>
  <si>
    <t>однокомпонентный дренируемый илео/колостом-ный калоприемник 10-70 мм</t>
  </si>
  <si>
    <t>Калоприемник (10-70 мм)</t>
  </si>
  <si>
    <t>Кассеты IgG для определения групп крови состоят из 6 колонок, содержащих забуференный раствор бычьего альбумина, макромолекулярные усилители, а также консерванты 0,1% (весо-объемных) азид натрия и 0,01 М этилендиаминтетрауксусную кислоту (ЭДТА). В качестве фильтра для эритроцитов содержит стеклянные шарики.100шт/уп</t>
  </si>
  <si>
    <t>Кассеты с анти-человеческим глобулином (100 шт).</t>
  </si>
  <si>
    <t>Стандартные 0,8%эритроциты для поиска антител, Surgiscreen 3х10 ml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</si>
  <si>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профиля.</t>
  </si>
  <si>
    <t>в комплекте соглано Приказа Министра здравоохранения и социального развития Республики Казахстан от 22 мая 2015 года № 380</t>
  </si>
  <si>
    <t>ТОО "Диаком-Химтэко"</t>
  </si>
  <si>
    <t>Сумма</t>
  </si>
  <si>
    <t>ТОО "Триумф С"</t>
  </si>
  <si>
    <t>ТОО "Альянс"</t>
  </si>
  <si>
    <t>ТОО "Adal Medica Kazahstan"</t>
  </si>
  <si>
    <t>ТОО "ШыгысМедТрейд</t>
  </si>
  <si>
    <t>ТОО "NОDA-MED"</t>
  </si>
  <si>
    <t xml:space="preserve">ИТОГО </t>
  </si>
  <si>
    <t>к протоколу итогов по объявлению 17 от 29.03.2019г.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</si>
</sst>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11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 vertical="top"/>
    </xf>
    <xf numFmtId="3" fontId="6" fillId="0" borderId="1" xfId="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/>
    <xf numFmtId="4" fontId="6" fillId="0" borderId="1" xfId="0" applyNumberFormat="1" applyFont="1" applyFill="1" applyBorder="1" applyAlignment="1">
      <alignment wrapText="1"/>
    </xf>
    <xf numFmtId="164" fontId="6" fillId="0" borderId="1" xfId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wrapText="1"/>
    </xf>
    <xf numFmtId="10" fontId="6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4" fontId="11" fillId="0" borderId="0" xfId="0" applyNumberFormat="1" applyFont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/>
    <xf numFmtId="0" fontId="11" fillId="0" borderId="1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top"/>
    </xf>
    <xf numFmtId="164" fontId="6" fillId="2" borderId="1" xfId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164" fontId="6" fillId="3" borderId="1" xfId="1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0" fontId="11" fillId="0" borderId="1" xfId="2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3" applyFont="1" applyFill="1" applyBorder="1" applyAlignment="1">
      <alignment horizontal="center" vertical="center" wrapText="1"/>
    </xf>
    <xf numFmtId="3" fontId="5" fillId="3" borderId="2" xfId="1" applyNumberFormat="1" applyFont="1" applyFill="1" applyBorder="1" applyAlignment="1">
      <alignment vertical="center" wrapText="1"/>
    </xf>
    <xf numFmtId="4" fontId="5" fillId="3" borderId="2" xfId="1" applyNumberFormat="1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164" fontId="5" fillId="3" borderId="2" xfId="0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S57"/>
  <sheetViews>
    <sheetView tabSelected="1" view="pageBreakPreview" zoomScale="7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21" sqref="G21"/>
    </sheetView>
  </sheetViews>
  <sheetFormatPr defaultColWidth="8.6640625" defaultRowHeight="13.2"/>
  <cols>
    <col min="1" max="1" width="8.5546875" style="1" bestFit="1" customWidth="1"/>
    <col min="2" max="2" width="38.44140625" style="2" customWidth="1"/>
    <col min="3" max="3" width="39.6640625" style="25" customWidth="1"/>
    <col min="4" max="4" width="14.109375" style="1" customWidth="1"/>
    <col min="5" max="5" width="11.33203125" style="10" customWidth="1"/>
    <col min="6" max="6" width="10.88671875" style="10" customWidth="1"/>
    <col min="7" max="7" width="17.33203125" style="3" customWidth="1"/>
    <col min="8" max="8" width="14.44140625" style="3" customWidth="1"/>
    <col min="9" max="9" width="14.109375" style="3" customWidth="1"/>
    <col min="10" max="10" width="13.6640625" style="3" customWidth="1"/>
    <col min="11" max="11" width="14.88671875" style="3" customWidth="1"/>
    <col min="12" max="12" width="15.5546875" style="3" customWidth="1"/>
    <col min="13" max="13" width="13.44140625" style="3" customWidth="1"/>
    <col min="14" max="14" width="12.44140625" style="3" customWidth="1"/>
    <col min="15" max="15" width="15.109375" style="3" customWidth="1"/>
    <col min="16" max="16" width="12.44140625" style="3" customWidth="1"/>
    <col min="17" max="17" width="13.5546875" style="3" customWidth="1"/>
    <col min="18" max="18" width="11" style="3" bestFit="1" customWidth="1"/>
    <col min="19" max="19" width="13.44140625" style="3" bestFit="1" customWidth="1"/>
    <col min="20" max="16384" width="8.6640625" style="3"/>
  </cols>
  <sheetData>
    <row r="1" spans="1:19" ht="26.4" customHeight="1">
      <c r="E1" s="5" t="s">
        <v>27</v>
      </c>
      <c r="F1" s="3"/>
    </row>
    <row r="2" spans="1:19" ht="16.95" customHeight="1">
      <c r="E2" s="5" t="s">
        <v>91</v>
      </c>
      <c r="F2" s="3"/>
    </row>
    <row r="3" spans="1:19">
      <c r="C3" s="3"/>
    </row>
    <row r="4" spans="1:19" ht="12.75" customHeight="1">
      <c r="A4" s="81" t="s">
        <v>28</v>
      </c>
      <c r="B4" s="81"/>
      <c r="C4" s="81"/>
      <c r="D4" s="81"/>
      <c r="E4" s="81"/>
      <c r="F4" s="81"/>
      <c r="G4" s="81"/>
    </row>
    <row r="5" spans="1:19" ht="14.4" customHeight="1">
      <c r="A5" s="88" t="s">
        <v>0</v>
      </c>
      <c r="B5" s="88" t="s">
        <v>46</v>
      </c>
      <c r="C5" s="88" t="s">
        <v>24</v>
      </c>
      <c r="D5" s="88" t="s">
        <v>1</v>
      </c>
      <c r="E5" s="88" t="s">
        <v>2</v>
      </c>
      <c r="F5" s="88" t="s">
        <v>22</v>
      </c>
      <c r="G5" s="77" t="s">
        <v>23</v>
      </c>
      <c r="H5" s="77" t="s">
        <v>83</v>
      </c>
      <c r="I5" s="77" t="s">
        <v>84</v>
      </c>
      <c r="J5" s="77" t="s">
        <v>85</v>
      </c>
      <c r="K5" s="77" t="s">
        <v>84</v>
      </c>
      <c r="L5" s="77" t="s">
        <v>86</v>
      </c>
      <c r="M5" s="77" t="s">
        <v>84</v>
      </c>
      <c r="N5" s="77" t="s">
        <v>87</v>
      </c>
      <c r="O5" s="77" t="s">
        <v>84</v>
      </c>
      <c r="P5" s="79" t="s">
        <v>88</v>
      </c>
      <c r="Q5" s="77" t="s">
        <v>84</v>
      </c>
      <c r="R5" s="75" t="s">
        <v>89</v>
      </c>
      <c r="S5" s="77" t="s">
        <v>84</v>
      </c>
    </row>
    <row r="6" spans="1:19" s="4" customFormat="1" ht="40.200000000000003" customHeight="1">
      <c r="A6" s="88"/>
      <c r="B6" s="88"/>
      <c r="C6" s="88"/>
      <c r="D6" s="88"/>
      <c r="E6" s="88"/>
      <c r="F6" s="88"/>
      <c r="G6" s="78"/>
      <c r="H6" s="78"/>
      <c r="I6" s="78"/>
      <c r="J6" s="78"/>
      <c r="K6" s="78"/>
      <c r="L6" s="78"/>
      <c r="M6" s="78"/>
      <c r="N6" s="78"/>
      <c r="O6" s="78"/>
      <c r="P6" s="80"/>
      <c r="Q6" s="78"/>
      <c r="R6" s="76"/>
      <c r="S6" s="78"/>
    </row>
    <row r="7" spans="1:19" s="4" customFormat="1" ht="18" customHeight="1">
      <c r="A7" s="85" t="s">
        <v>26</v>
      </c>
      <c r="B7" s="86"/>
      <c r="C7" s="86"/>
      <c r="D7" s="86"/>
      <c r="E7" s="86"/>
      <c r="F7" s="86"/>
      <c r="G7" s="8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s="13" customFormat="1">
      <c r="A8" s="34">
        <v>1</v>
      </c>
      <c r="B8" s="35" t="s">
        <v>5</v>
      </c>
      <c r="C8" s="36" t="s">
        <v>6</v>
      </c>
      <c r="D8" s="37" t="s">
        <v>3</v>
      </c>
      <c r="E8" s="38">
        <v>1000</v>
      </c>
      <c r="F8" s="39">
        <v>455.06</v>
      </c>
      <c r="G8" s="39">
        <f t="shared" ref="G8:G12" si="0">E8*F8</f>
        <v>455060</v>
      </c>
      <c r="H8" s="32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1:19" s="13" customFormat="1" ht="26.4">
      <c r="A9" s="34">
        <v>2</v>
      </c>
      <c r="B9" s="35" t="s">
        <v>60</v>
      </c>
      <c r="C9" s="40" t="s">
        <v>61</v>
      </c>
      <c r="D9" s="37" t="s">
        <v>4</v>
      </c>
      <c r="E9" s="38">
        <v>250</v>
      </c>
      <c r="F9" s="39">
        <v>4305.91</v>
      </c>
      <c r="G9" s="39">
        <f t="shared" si="0"/>
        <v>1076477.5</v>
      </c>
      <c r="H9" s="32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19" s="13" customFormat="1">
      <c r="A10" s="34">
        <v>3</v>
      </c>
      <c r="B10" s="35" t="s">
        <v>62</v>
      </c>
      <c r="C10" s="36" t="s">
        <v>63</v>
      </c>
      <c r="D10" s="37" t="s">
        <v>3</v>
      </c>
      <c r="E10" s="38">
        <v>570</v>
      </c>
      <c r="F10" s="39">
        <v>11.66</v>
      </c>
      <c r="G10" s="39">
        <f t="shared" si="0"/>
        <v>6646.2</v>
      </c>
      <c r="H10" s="32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1:19" s="13" customFormat="1">
      <c r="A11" s="34">
        <v>4</v>
      </c>
      <c r="B11" s="41" t="s">
        <v>64</v>
      </c>
      <c r="C11" s="40" t="s">
        <v>65</v>
      </c>
      <c r="D11" s="42" t="s">
        <v>3</v>
      </c>
      <c r="E11" s="43">
        <v>2200</v>
      </c>
      <c r="F11" s="44">
        <v>14.64</v>
      </c>
      <c r="G11" s="45">
        <f t="shared" si="0"/>
        <v>32208</v>
      </c>
      <c r="H11" s="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19" s="13" customFormat="1">
      <c r="A12" s="34">
        <v>5</v>
      </c>
      <c r="B12" s="46" t="s">
        <v>72</v>
      </c>
      <c r="C12" s="47" t="s">
        <v>73</v>
      </c>
      <c r="D12" s="42" t="s">
        <v>74</v>
      </c>
      <c r="E12" s="38">
        <v>240</v>
      </c>
      <c r="F12" s="48">
        <v>20676.52</v>
      </c>
      <c r="G12" s="39">
        <f t="shared" si="0"/>
        <v>4962364.8</v>
      </c>
      <c r="H12" s="32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1:19" s="13" customFormat="1" ht="26.4">
      <c r="A13" s="34">
        <v>6</v>
      </c>
      <c r="B13" s="46" t="s">
        <v>66</v>
      </c>
      <c r="C13" s="47" t="s">
        <v>67</v>
      </c>
      <c r="D13" s="42" t="s">
        <v>4</v>
      </c>
      <c r="E13" s="49">
        <v>200</v>
      </c>
      <c r="F13" s="39">
        <v>770.34</v>
      </c>
      <c r="G13" s="39">
        <f>F13*E13</f>
        <v>154068</v>
      </c>
      <c r="H13" s="32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19" s="13" customFormat="1" ht="26.4">
      <c r="A14" s="34">
        <v>7</v>
      </c>
      <c r="B14" s="46" t="s">
        <v>68</v>
      </c>
      <c r="C14" s="47" t="s">
        <v>69</v>
      </c>
      <c r="D14" s="42" t="s">
        <v>4</v>
      </c>
      <c r="E14" s="49">
        <v>7000</v>
      </c>
      <c r="F14" s="39">
        <v>238.12</v>
      </c>
      <c r="G14" s="39">
        <f>F14*E14</f>
        <v>1666840</v>
      </c>
      <c r="H14" s="32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19" s="13" customFormat="1">
      <c r="A15" s="34">
        <v>8</v>
      </c>
      <c r="B15" s="46" t="s">
        <v>70</v>
      </c>
      <c r="C15" s="47" t="s">
        <v>71</v>
      </c>
      <c r="D15" s="42" t="s">
        <v>4</v>
      </c>
      <c r="E15" s="49">
        <v>600</v>
      </c>
      <c r="F15" s="39">
        <v>1602.24</v>
      </c>
      <c r="G15" s="39">
        <f>F15*E15</f>
        <v>961344</v>
      </c>
      <c r="H15" s="32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19" ht="12.6" customHeight="1">
      <c r="A16" s="82" t="s">
        <v>25</v>
      </c>
      <c r="B16" s="83"/>
      <c r="C16" s="83"/>
      <c r="D16" s="83"/>
      <c r="E16" s="83"/>
      <c r="F16" s="83"/>
      <c r="G16" s="84"/>
      <c r="H16" s="2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s="13" customFormat="1">
      <c r="A17" s="34">
        <v>9</v>
      </c>
      <c r="B17" s="50" t="s">
        <v>9</v>
      </c>
      <c r="C17" s="36" t="s">
        <v>21</v>
      </c>
      <c r="D17" s="37" t="s">
        <v>8</v>
      </c>
      <c r="E17" s="51">
        <v>10</v>
      </c>
      <c r="F17" s="52">
        <v>240</v>
      </c>
      <c r="G17" s="52">
        <f t="shared" ref="G17:G37" si="1">E17*F17</f>
        <v>2400</v>
      </c>
      <c r="H17" s="53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19" s="13" customFormat="1" ht="52.95" customHeight="1">
      <c r="A18" s="34">
        <v>10</v>
      </c>
      <c r="B18" s="50" t="s">
        <v>10</v>
      </c>
      <c r="C18" s="40" t="s">
        <v>82</v>
      </c>
      <c r="D18" s="37" t="s">
        <v>8</v>
      </c>
      <c r="E18" s="51">
        <v>4</v>
      </c>
      <c r="F18" s="52">
        <v>24870</v>
      </c>
      <c r="G18" s="52">
        <f t="shared" si="1"/>
        <v>99480</v>
      </c>
      <c r="H18" s="53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19" s="13" customFormat="1">
      <c r="A19" s="34">
        <v>11</v>
      </c>
      <c r="B19" s="54" t="s">
        <v>11</v>
      </c>
      <c r="C19" s="55" t="s">
        <v>12</v>
      </c>
      <c r="D19" s="37" t="s">
        <v>7</v>
      </c>
      <c r="E19" s="51">
        <v>4</v>
      </c>
      <c r="F19" s="52">
        <v>6950</v>
      </c>
      <c r="G19" s="52">
        <f t="shared" si="1"/>
        <v>27800</v>
      </c>
      <c r="H19" s="53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1:19" s="13" customFormat="1">
      <c r="A20" s="34">
        <v>12</v>
      </c>
      <c r="B20" s="54" t="s">
        <v>11</v>
      </c>
      <c r="C20" s="55" t="s">
        <v>12</v>
      </c>
      <c r="D20" s="37" t="s">
        <v>7</v>
      </c>
      <c r="E20" s="51">
        <v>4</v>
      </c>
      <c r="F20" s="52">
        <v>6950</v>
      </c>
      <c r="G20" s="52">
        <f t="shared" si="1"/>
        <v>27800</v>
      </c>
      <c r="H20" s="53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19" s="13" customFormat="1">
      <c r="A21" s="34">
        <v>13</v>
      </c>
      <c r="B21" s="54" t="s">
        <v>11</v>
      </c>
      <c r="C21" s="55" t="s">
        <v>13</v>
      </c>
      <c r="D21" s="37" t="s">
        <v>7</v>
      </c>
      <c r="E21" s="51">
        <v>4</v>
      </c>
      <c r="F21" s="52">
        <v>6950</v>
      </c>
      <c r="G21" s="52">
        <f t="shared" si="1"/>
        <v>27800</v>
      </c>
      <c r="H21" s="53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19" s="13" customFormat="1">
      <c r="A22" s="34">
        <v>14</v>
      </c>
      <c r="B22" s="54" t="s">
        <v>11</v>
      </c>
      <c r="C22" s="55" t="s">
        <v>14</v>
      </c>
      <c r="D22" s="37" t="s">
        <v>7</v>
      </c>
      <c r="E22" s="51">
        <v>4</v>
      </c>
      <c r="F22" s="52">
        <v>6950</v>
      </c>
      <c r="G22" s="52">
        <f t="shared" si="1"/>
        <v>27800</v>
      </c>
      <c r="H22" s="53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 s="13" customFormat="1">
      <c r="A23" s="34">
        <v>15</v>
      </c>
      <c r="B23" s="54" t="s">
        <v>11</v>
      </c>
      <c r="C23" s="55" t="s">
        <v>15</v>
      </c>
      <c r="D23" s="37" t="s">
        <v>7</v>
      </c>
      <c r="E23" s="51">
        <v>4</v>
      </c>
      <c r="F23" s="52">
        <v>6950</v>
      </c>
      <c r="G23" s="52">
        <f t="shared" si="1"/>
        <v>27800</v>
      </c>
      <c r="H23" s="53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s="13" customFormat="1">
      <c r="A24" s="34">
        <v>16</v>
      </c>
      <c r="B24" s="54" t="s">
        <v>11</v>
      </c>
      <c r="C24" s="55" t="s">
        <v>16</v>
      </c>
      <c r="D24" s="37" t="s">
        <v>7</v>
      </c>
      <c r="E24" s="51">
        <v>4</v>
      </c>
      <c r="F24" s="52">
        <v>6950</v>
      </c>
      <c r="G24" s="52">
        <f t="shared" si="1"/>
        <v>27800</v>
      </c>
      <c r="H24" s="53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 s="13" customFormat="1">
      <c r="A25" s="34">
        <v>17</v>
      </c>
      <c r="B25" s="54" t="s">
        <v>11</v>
      </c>
      <c r="C25" s="55" t="s">
        <v>17</v>
      </c>
      <c r="D25" s="37" t="s">
        <v>7</v>
      </c>
      <c r="E25" s="51">
        <v>4</v>
      </c>
      <c r="F25" s="52">
        <v>6950</v>
      </c>
      <c r="G25" s="52">
        <f t="shared" si="1"/>
        <v>27800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s="13" customFormat="1">
      <c r="A26" s="34">
        <v>18</v>
      </c>
      <c r="B26" s="54" t="s">
        <v>11</v>
      </c>
      <c r="C26" s="55" t="s">
        <v>18</v>
      </c>
      <c r="D26" s="37" t="s">
        <v>7</v>
      </c>
      <c r="E26" s="51">
        <v>4</v>
      </c>
      <c r="F26" s="52">
        <v>6950</v>
      </c>
      <c r="G26" s="52">
        <f t="shared" si="1"/>
        <v>27800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s="13" customFormat="1" ht="26.4">
      <c r="A27" s="34">
        <v>19</v>
      </c>
      <c r="B27" s="50" t="s">
        <v>77</v>
      </c>
      <c r="C27" s="40" t="s">
        <v>76</v>
      </c>
      <c r="D27" s="37" t="s">
        <v>8</v>
      </c>
      <c r="E27" s="51">
        <v>720</v>
      </c>
      <c r="F27" s="52">
        <v>503.77</v>
      </c>
      <c r="G27" s="52">
        <f t="shared" si="1"/>
        <v>362714.39999999997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02.6" customHeight="1">
      <c r="A28" s="20">
        <v>20</v>
      </c>
      <c r="B28" s="8" t="s">
        <v>79</v>
      </c>
      <c r="C28" s="21" t="s">
        <v>78</v>
      </c>
      <c r="D28" s="9" t="s">
        <v>57</v>
      </c>
      <c r="E28" s="15">
        <v>1</v>
      </c>
      <c r="F28" s="16">
        <v>241050</v>
      </c>
      <c r="G28" s="16">
        <f t="shared" si="1"/>
        <v>241050</v>
      </c>
      <c r="H28" s="26"/>
      <c r="I28" s="26"/>
      <c r="J28" s="26"/>
      <c r="K28" s="26"/>
      <c r="L28" s="26"/>
      <c r="M28" s="26"/>
      <c r="N28" s="26"/>
      <c r="O28" s="26"/>
      <c r="P28" s="56">
        <v>241050</v>
      </c>
      <c r="Q28" s="57">
        <f>P28*E28</f>
        <v>241050</v>
      </c>
      <c r="R28" s="26"/>
      <c r="S28" s="26"/>
    </row>
    <row r="29" spans="1:19" s="13" customFormat="1">
      <c r="A29" s="34">
        <v>21</v>
      </c>
      <c r="B29" s="50" t="s">
        <v>19</v>
      </c>
      <c r="C29" s="36" t="s">
        <v>20</v>
      </c>
      <c r="D29" s="37" t="s">
        <v>8</v>
      </c>
      <c r="E29" s="51">
        <v>100</v>
      </c>
      <c r="F29" s="52">
        <v>1293</v>
      </c>
      <c r="G29" s="52">
        <f t="shared" si="1"/>
        <v>129300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ht="39.6">
      <c r="A30" s="20">
        <v>22</v>
      </c>
      <c r="B30" s="23" t="s">
        <v>58</v>
      </c>
      <c r="C30" s="19" t="s">
        <v>75</v>
      </c>
      <c r="D30" s="9" t="s">
        <v>59</v>
      </c>
      <c r="E30" s="15">
        <v>5000</v>
      </c>
      <c r="F30" s="16">
        <v>520</v>
      </c>
      <c r="G30" s="16">
        <f t="shared" si="1"/>
        <v>2600000</v>
      </c>
      <c r="H30" s="26"/>
      <c r="I30" s="26"/>
      <c r="J30" s="31">
        <v>327</v>
      </c>
      <c r="K30" s="27">
        <f>J30*E30</f>
        <v>1635000</v>
      </c>
      <c r="L30" s="26"/>
      <c r="M30" s="26"/>
      <c r="N30" s="58">
        <v>257.39999999999998</v>
      </c>
      <c r="O30" s="59">
        <f>N30*E30</f>
        <v>1287000</v>
      </c>
      <c r="P30" s="26"/>
      <c r="Q30" s="26"/>
      <c r="R30" s="26"/>
      <c r="S30" s="26"/>
    </row>
    <row r="31" spans="1:19">
      <c r="A31" s="20">
        <v>23</v>
      </c>
      <c r="B31" s="8" t="s">
        <v>55</v>
      </c>
      <c r="C31" s="14" t="s">
        <v>56</v>
      </c>
      <c r="D31" s="9" t="s">
        <v>57</v>
      </c>
      <c r="E31" s="15">
        <v>65</v>
      </c>
      <c r="F31" s="16">
        <v>75600</v>
      </c>
      <c r="G31" s="16">
        <f t="shared" si="1"/>
        <v>4914000</v>
      </c>
      <c r="H31" s="30">
        <v>52500</v>
      </c>
      <c r="I31" s="31">
        <f>H31*E31</f>
        <v>3412500</v>
      </c>
      <c r="J31" s="26"/>
      <c r="K31" s="26"/>
      <c r="L31" s="26"/>
      <c r="M31" s="26"/>
      <c r="N31" s="26"/>
      <c r="O31" s="26"/>
      <c r="P31" s="26"/>
      <c r="Q31" s="26"/>
      <c r="R31" s="59">
        <v>29300</v>
      </c>
      <c r="S31" s="60">
        <f>R31*E31</f>
        <v>1904500</v>
      </c>
    </row>
    <row r="32" spans="1:19" s="13" customFormat="1">
      <c r="A32" s="34">
        <v>24</v>
      </c>
      <c r="B32" s="61" t="s">
        <v>50</v>
      </c>
      <c r="C32" s="40" t="s">
        <v>48</v>
      </c>
      <c r="D32" s="37" t="s">
        <v>49</v>
      </c>
      <c r="E32" s="51">
        <v>500</v>
      </c>
      <c r="F32" s="52">
        <v>269</v>
      </c>
      <c r="G32" s="45">
        <f t="shared" si="1"/>
        <v>134500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ht="105.6">
      <c r="A33" s="20">
        <v>25</v>
      </c>
      <c r="B33" s="18" t="s">
        <v>80</v>
      </c>
      <c r="C33" s="33" t="s">
        <v>81</v>
      </c>
      <c r="D33" s="9" t="s">
        <v>57</v>
      </c>
      <c r="E33" s="15">
        <v>12</v>
      </c>
      <c r="F33" s="16">
        <v>37540</v>
      </c>
      <c r="G33" s="16">
        <f t="shared" ref="G33" si="2">E33*F33</f>
        <v>450480</v>
      </c>
      <c r="H33" s="26"/>
      <c r="I33" s="26"/>
      <c r="J33" s="26"/>
      <c r="K33" s="26"/>
      <c r="L33" s="26"/>
      <c r="M33" s="26"/>
      <c r="N33" s="26"/>
      <c r="O33" s="26"/>
      <c r="P33" s="56">
        <v>37540</v>
      </c>
      <c r="Q33" s="57">
        <f>P33*E33</f>
        <v>450480</v>
      </c>
      <c r="R33" s="26"/>
      <c r="S33" s="26"/>
    </row>
    <row r="34" spans="1:19" ht="39.6">
      <c r="A34" s="20">
        <v>26</v>
      </c>
      <c r="B34" s="8" t="s">
        <v>51</v>
      </c>
      <c r="C34" s="21" t="s">
        <v>54</v>
      </c>
      <c r="D34" s="9" t="s">
        <v>8</v>
      </c>
      <c r="E34" s="15">
        <v>15</v>
      </c>
      <c r="F34" s="17">
        <v>15051</v>
      </c>
      <c r="G34" s="16">
        <f t="shared" si="1"/>
        <v>225765</v>
      </c>
      <c r="H34" s="26"/>
      <c r="I34" s="26"/>
      <c r="J34" s="26"/>
      <c r="K34" s="26"/>
      <c r="L34" s="31">
        <v>15050</v>
      </c>
      <c r="M34" s="27">
        <f>L34*E34</f>
        <v>225750</v>
      </c>
      <c r="N34" s="26"/>
      <c r="O34" s="26"/>
      <c r="P34" s="59">
        <v>14100</v>
      </c>
      <c r="Q34" s="60">
        <f>P34*E34</f>
        <v>211500</v>
      </c>
      <c r="R34" s="26"/>
      <c r="S34" s="26"/>
    </row>
    <row r="35" spans="1:19" ht="39.6">
      <c r="A35" s="20">
        <v>27</v>
      </c>
      <c r="B35" s="8" t="s">
        <v>51</v>
      </c>
      <c r="C35" s="21" t="s">
        <v>52</v>
      </c>
      <c r="D35" s="9" t="s">
        <v>8</v>
      </c>
      <c r="E35" s="15">
        <v>80</v>
      </c>
      <c r="F35" s="17">
        <v>15051</v>
      </c>
      <c r="G35" s="16">
        <f t="shared" si="1"/>
        <v>1204080</v>
      </c>
      <c r="H35" s="26"/>
      <c r="I35" s="26"/>
      <c r="J35" s="26"/>
      <c r="K35" s="26"/>
      <c r="L35" s="31">
        <v>15050</v>
      </c>
      <c r="M35" s="27">
        <f>L35*E35</f>
        <v>1204000</v>
      </c>
      <c r="N35" s="26"/>
      <c r="O35" s="26"/>
      <c r="P35" s="59">
        <v>14100</v>
      </c>
      <c r="Q35" s="60">
        <f>P35*E35</f>
        <v>1128000</v>
      </c>
      <c r="R35" s="26"/>
      <c r="S35" s="26"/>
    </row>
    <row r="36" spans="1:19" ht="39.6">
      <c r="A36" s="20">
        <v>28</v>
      </c>
      <c r="B36" s="8" t="s">
        <v>53</v>
      </c>
      <c r="C36" s="21" t="s">
        <v>54</v>
      </c>
      <c r="D36" s="9" t="s">
        <v>8</v>
      </c>
      <c r="E36" s="15">
        <v>10</v>
      </c>
      <c r="F36" s="17">
        <v>15828</v>
      </c>
      <c r="G36" s="16">
        <f t="shared" si="1"/>
        <v>158280</v>
      </c>
      <c r="H36" s="26"/>
      <c r="I36" s="26"/>
      <c r="J36" s="26"/>
      <c r="K36" s="26"/>
      <c r="L36" s="31">
        <v>15827</v>
      </c>
      <c r="M36" s="27">
        <f>L36*E36</f>
        <v>158270</v>
      </c>
      <c r="N36" s="26"/>
      <c r="O36" s="26"/>
      <c r="P36" s="59">
        <v>14828</v>
      </c>
      <c r="Q36" s="60">
        <f>P36*E36</f>
        <v>148280</v>
      </c>
      <c r="R36" s="26"/>
      <c r="S36" s="26"/>
    </row>
    <row r="37" spans="1:19" ht="39.6">
      <c r="A37" s="20">
        <v>29</v>
      </c>
      <c r="B37" s="8" t="s">
        <v>53</v>
      </c>
      <c r="C37" s="21" t="s">
        <v>52</v>
      </c>
      <c r="D37" s="9" t="s">
        <v>8</v>
      </c>
      <c r="E37" s="15">
        <v>30</v>
      </c>
      <c r="F37" s="17">
        <v>15828</v>
      </c>
      <c r="G37" s="16">
        <f t="shared" si="1"/>
        <v>474840</v>
      </c>
      <c r="H37" s="26"/>
      <c r="I37" s="26"/>
      <c r="J37" s="26"/>
      <c r="K37" s="26"/>
      <c r="L37" s="31">
        <v>15827</v>
      </c>
      <c r="M37" s="27">
        <f>L37*E37</f>
        <v>474810</v>
      </c>
      <c r="N37" s="26"/>
      <c r="O37" s="26"/>
      <c r="P37" s="59">
        <v>14828</v>
      </c>
      <c r="Q37" s="60">
        <f>P37*E37</f>
        <v>444840</v>
      </c>
      <c r="R37" s="26"/>
      <c r="S37" s="26"/>
    </row>
    <row r="38" spans="1:19" s="71" customFormat="1">
      <c r="A38" s="62"/>
      <c r="B38" s="63"/>
      <c r="C38" s="77" t="s">
        <v>90</v>
      </c>
      <c r="D38" s="64"/>
      <c r="E38" s="65"/>
      <c r="F38" s="66"/>
      <c r="G38" s="67"/>
      <c r="H38" s="68"/>
      <c r="I38" s="69"/>
      <c r="J38" s="70"/>
      <c r="K38" s="69"/>
      <c r="L38" s="69"/>
      <c r="M38" s="69"/>
      <c r="N38" s="69"/>
      <c r="O38" s="70">
        <f>O30</f>
        <v>1287000</v>
      </c>
      <c r="P38" s="69"/>
      <c r="Q38" s="70">
        <f>Q37+Q36+Q35+Q34</f>
        <v>1932620</v>
      </c>
      <c r="R38" s="69"/>
      <c r="S38" s="70">
        <f>S31</f>
        <v>1904500</v>
      </c>
    </row>
    <row r="39" spans="1:19" s="73" customFormat="1">
      <c r="A39" s="72"/>
      <c r="C39" s="78"/>
      <c r="D39" s="72"/>
      <c r="E39" s="74"/>
      <c r="F39" s="74"/>
      <c r="G39" s="57"/>
      <c r="Q39" s="57">
        <f>Q33+Q28</f>
        <v>691530</v>
      </c>
    </row>
    <row r="40" spans="1:19">
      <c r="A40" s="6" t="s">
        <v>29</v>
      </c>
      <c r="B40" s="25"/>
      <c r="C40" s="1"/>
      <c r="D40" s="7"/>
      <c r="E40" s="7"/>
      <c r="F40" s="7"/>
      <c r="G40" s="5"/>
      <c r="I40" s="5"/>
      <c r="J40" s="5"/>
    </row>
    <row r="41" spans="1:19" ht="38.4" customHeight="1">
      <c r="A41" s="90" t="s">
        <v>30</v>
      </c>
      <c r="B41" s="90"/>
      <c r="C41" s="90"/>
      <c r="D41" s="90"/>
      <c r="E41" s="90"/>
      <c r="F41" s="90"/>
      <c r="G41" s="90"/>
      <c r="I41" s="2"/>
      <c r="J41" s="2"/>
    </row>
    <row r="42" spans="1:19">
      <c r="A42" s="6"/>
      <c r="B42" s="25"/>
      <c r="C42" s="1"/>
      <c r="D42" s="7"/>
      <c r="E42" s="7"/>
      <c r="F42" s="7"/>
      <c r="G42" s="5"/>
      <c r="I42" s="5"/>
      <c r="J42" s="5"/>
    </row>
    <row r="43" spans="1:19">
      <c r="A43" s="91" t="s">
        <v>31</v>
      </c>
      <c r="B43" s="91"/>
      <c r="C43" s="11"/>
      <c r="D43" s="91" t="s">
        <v>32</v>
      </c>
      <c r="E43" s="91"/>
      <c r="F43" s="91"/>
      <c r="G43" s="91"/>
      <c r="I43" s="5"/>
      <c r="J43" s="5"/>
    </row>
    <row r="44" spans="1:19">
      <c r="A44" s="12"/>
      <c r="B44" s="11"/>
      <c r="C44" s="11"/>
      <c r="D44" s="11"/>
      <c r="E44" s="11"/>
      <c r="F44" s="11"/>
      <c r="G44" s="11"/>
      <c r="I44" s="5"/>
      <c r="J44" s="5"/>
    </row>
    <row r="45" spans="1:19">
      <c r="A45" s="24" t="s">
        <v>33</v>
      </c>
      <c r="B45" s="11"/>
      <c r="C45" s="11"/>
      <c r="D45" s="89" t="s">
        <v>34</v>
      </c>
      <c r="E45" s="89"/>
      <c r="F45" s="89"/>
      <c r="G45" s="89"/>
      <c r="I45" s="5"/>
      <c r="J45" s="5"/>
    </row>
    <row r="46" spans="1:19">
      <c r="A46" s="24"/>
      <c r="B46" s="11"/>
      <c r="C46" s="11"/>
      <c r="D46" s="24"/>
      <c r="E46" s="24"/>
      <c r="F46" s="24"/>
      <c r="G46" s="24"/>
      <c r="I46" s="5"/>
      <c r="J46" s="5"/>
    </row>
    <row r="47" spans="1:19">
      <c r="A47" s="24" t="s">
        <v>35</v>
      </c>
      <c r="B47" s="11"/>
      <c r="C47" s="11"/>
      <c r="D47" s="89" t="s">
        <v>36</v>
      </c>
      <c r="E47" s="89"/>
      <c r="F47" s="89"/>
      <c r="G47" s="89"/>
      <c r="I47" s="5"/>
      <c r="J47" s="5"/>
    </row>
    <row r="48" spans="1:19">
      <c r="A48" s="24"/>
      <c r="B48" s="11"/>
      <c r="C48" s="11"/>
      <c r="D48" s="24"/>
      <c r="E48" s="24"/>
      <c r="F48" s="24"/>
      <c r="G48" s="24"/>
      <c r="I48" s="5"/>
      <c r="J48" s="5"/>
    </row>
    <row r="49" spans="1:10">
      <c r="A49" s="24" t="s">
        <v>37</v>
      </c>
      <c r="B49" s="11"/>
      <c r="C49" s="11"/>
      <c r="D49" s="89" t="s">
        <v>38</v>
      </c>
      <c r="E49" s="89"/>
      <c r="F49" s="89"/>
      <c r="G49" s="89"/>
      <c r="I49" s="5"/>
      <c r="J49" s="5"/>
    </row>
    <row r="50" spans="1:10">
      <c r="A50" s="24"/>
      <c r="B50" s="11"/>
      <c r="C50" s="11"/>
      <c r="D50" s="24"/>
      <c r="E50" s="24"/>
      <c r="F50" s="24"/>
      <c r="G50" s="24"/>
      <c r="I50" s="5"/>
      <c r="J50" s="5"/>
    </row>
    <row r="51" spans="1:10">
      <c r="A51" s="24" t="s">
        <v>39</v>
      </c>
      <c r="B51" s="11"/>
      <c r="C51" s="11"/>
      <c r="D51" s="89" t="s">
        <v>40</v>
      </c>
      <c r="E51" s="89"/>
      <c r="F51" s="89"/>
      <c r="G51" s="89"/>
      <c r="I51" s="5"/>
      <c r="J51" s="5"/>
    </row>
    <row r="52" spans="1:10">
      <c r="A52" s="24"/>
      <c r="B52" s="11"/>
      <c r="C52" s="11"/>
      <c r="D52" s="24"/>
      <c r="E52" s="24"/>
      <c r="F52" s="24"/>
      <c r="G52" s="24"/>
      <c r="I52" s="5"/>
      <c r="J52" s="5"/>
    </row>
    <row r="53" spans="1:10">
      <c r="A53" s="24" t="s">
        <v>41</v>
      </c>
      <c r="B53" s="11"/>
      <c r="C53" s="11"/>
      <c r="D53" s="89" t="s">
        <v>42</v>
      </c>
      <c r="E53" s="89"/>
      <c r="F53" s="89"/>
      <c r="G53" s="89"/>
      <c r="I53" s="5"/>
      <c r="J53" s="5"/>
    </row>
    <row r="54" spans="1:10">
      <c r="A54" s="24"/>
      <c r="B54" s="11"/>
      <c r="C54" s="11"/>
      <c r="D54" s="24"/>
      <c r="E54" s="24"/>
      <c r="F54" s="24"/>
      <c r="G54" s="24"/>
      <c r="I54" s="5"/>
      <c r="J54" s="5"/>
    </row>
    <row r="55" spans="1:10">
      <c r="A55" s="24" t="s">
        <v>43</v>
      </c>
      <c r="B55" s="11"/>
      <c r="C55" s="11"/>
      <c r="D55" s="89" t="s">
        <v>47</v>
      </c>
      <c r="E55" s="89"/>
      <c r="F55" s="89"/>
      <c r="G55" s="89"/>
      <c r="I55" s="5"/>
      <c r="J55" s="5"/>
    </row>
    <row r="56" spans="1:10">
      <c r="A56" s="24"/>
      <c r="B56" s="11"/>
      <c r="C56" s="11"/>
      <c r="D56" s="24"/>
      <c r="E56" s="24"/>
      <c r="F56" s="24"/>
      <c r="G56" s="24"/>
      <c r="I56" s="5"/>
      <c r="J56" s="5"/>
    </row>
    <row r="57" spans="1:10">
      <c r="A57" s="24" t="s">
        <v>44</v>
      </c>
      <c r="B57" s="11"/>
      <c r="C57" s="11"/>
      <c r="D57" s="89" t="s">
        <v>45</v>
      </c>
      <c r="E57" s="89"/>
      <c r="F57" s="89"/>
      <c r="G57" s="89"/>
      <c r="I57" s="5"/>
      <c r="J57" s="5"/>
    </row>
  </sheetData>
  <autoFilter ref="B1:B381"/>
  <mergeCells count="33">
    <mergeCell ref="D53:G53"/>
    <mergeCell ref="D55:G55"/>
    <mergeCell ref="D57:G57"/>
    <mergeCell ref="A41:G41"/>
    <mergeCell ref="A43:B43"/>
    <mergeCell ref="D43:G43"/>
    <mergeCell ref="D45:G45"/>
    <mergeCell ref="D47:G47"/>
    <mergeCell ref="D49:G49"/>
    <mergeCell ref="D51:G51"/>
    <mergeCell ref="A4:G4"/>
    <mergeCell ref="G5:G6"/>
    <mergeCell ref="A16:G16"/>
    <mergeCell ref="A7:G7"/>
    <mergeCell ref="F5:F6"/>
    <mergeCell ref="A5:A6"/>
    <mergeCell ref="B5:B6"/>
    <mergeCell ref="C5:C6"/>
    <mergeCell ref="D5:D6"/>
    <mergeCell ref="E5:E6"/>
    <mergeCell ref="R5:R6"/>
    <mergeCell ref="S5:S6"/>
    <mergeCell ref="C38:C39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</mergeCells>
  <pageMargins left="0.19685039370078741" right="0.15748031496062992" top="0.31496062992125984" bottom="0.31496062992125984" header="0.31496062992125984" footer="0.31496062992125984"/>
  <pageSetup paperSize="9" scale="33" fitToHeight="0" orientation="portrait" r:id="rId1"/>
  <rowBreaks count="1" manualBreakCount="1">
    <brk id="2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2019-04-14T08:46:49Z</dcterms:modified>
</cp:coreProperties>
</file>