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730" windowHeight="95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76" i="1" l="1"/>
  <c r="H77" i="1"/>
  <c r="H76" i="1"/>
  <c r="J77" i="1" l="1"/>
  <c r="P77" i="1" l="1"/>
  <c r="P76" i="1"/>
  <c r="N76" i="1"/>
  <c r="P69" i="1"/>
  <c r="P53" i="1"/>
  <c r="P52" i="1"/>
  <c r="P48" i="1"/>
  <c r="P42" i="1"/>
  <c r="P40" i="1"/>
  <c r="P39" i="1"/>
  <c r="P38" i="1"/>
  <c r="P34" i="1"/>
  <c r="P33" i="1"/>
  <c r="P32" i="1"/>
  <c r="P30" i="1"/>
  <c r="P29" i="1"/>
  <c r="N57" i="1"/>
  <c r="N58" i="1"/>
  <c r="N59" i="1"/>
  <c r="N62" i="1"/>
  <c r="L49" i="1"/>
  <c r="L29" i="1"/>
  <c r="L33" i="1"/>
  <c r="L34" i="1"/>
  <c r="L45" i="1"/>
  <c r="L52" i="1"/>
  <c r="L53" i="1"/>
  <c r="L69" i="1"/>
  <c r="L32" i="1"/>
  <c r="L48" i="1"/>
  <c r="J7" i="1"/>
  <c r="J8" i="1"/>
  <c r="J11" i="1"/>
  <c r="J12" i="1"/>
  <c r="J13" i="1"/>
  <c r="J14" i="1"/>
  <c r="J19" i="1"/>
  <c r="J20" i="1"/>
  <c r="J29" i="1"/>
  <c r="J34" i="1"/>
  <c r="J38" i="1"/>
  <c r="J40" i="1"/>
  <c r="J45" i="1"/>
  <c r="J52" i="1"/>
  <c r="J53" i="1"/>
  <c r="J23" i="1"/>
  <c r="J24" i="1"/>
  <c r="J54" i="1"/>
  <c r="J55" i="1"/>
  <c r="J56" i="1"/>
  <c r="J57" i="1"/>
  <c r="J58" i="1"/>
  <c r="J60" i="1"/>
  <c r="J61" i="1"/>
  <c r="J62" i="1"/>
  <c r="J6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7" i="1"/>
  <c r="H28" i="1"/>
  <c r="H29" i="1"/>
  <c r="H30" i="1"/>
  <c r="H31" i="1"/>
  <c r="H32" i="1"/>
  <c r="H33" i="1"/>
  <c r="H38" i="1"/>
  <c r="H39" i="1"/>
  <c r="H40" i="1"/>
  <c r="H44" i="1"/>
  <c r="H45" i="1"/>
  <c r="H46" i="1"/>
  <c r="H48" i="1"/>
  <c r="H49" i="1"/>
  <c r="H52" i="1"/>
  <c r="H53" i="1"/>
  <c r="H69" i="1"/>
  <c r="H7" i="1"/>
</calcChain>
</file>

<file path=xl/sharedStrings.xml><?xml version="1.0" encoding="utf-8"?>
<sst xmlns="http://schemas.openxmlformats.org/spreadsheetml/2006/main" count="180" uniqueCount="118">
  <si>
    <t>набор</t>
  </si>
  <si>
    <t>Реагенты для  лаборатории ОРИИТ</t>
  </si>
  <si>
    <t>АЛТ-360 Лахема Биола-тест</t>
  </si>
  <si>
    <t>АСТ-360 Лахема Биола-тест</t>
  </si>
  <si>
    <t>Мочевина- «Витал»  В-0802</t>
  </si>
  <si>
    <t xml:space="preserve">Билирубин общий «Витал»  </t>
  </si>
  <si>
    <t>Креатинин  Лахема Биола-тест</t>
  </si>
  <si>
    <t>Альфа-амилаза «Витал»</t>
  </si>
  <si>
    <t>Общий белок «Агат»</t>
  </si>
  <si>
    <t>Глюкоза «Агат»</t>
  </si>
  <si>
    <t>Лионорм Гум – патология (Лахема)</t>
  </si>
  <si>
    <t>упаковка</t>
  </si>
  <si>
    <t>Лионорм Гум – норма (Лахема)</t>
  </si>
  <si>
    <t>Реагенты для гематологического анализатора Sysmex</t>
  </si>
  <si>
    <t>Изотонический  р-р Cellpack (20л)</t>
  </si>
  <si>
    <t>канистра</t>
  </si>
  <si>
    <t>Лизирующий р-р Stromatolaser  (500мл)</t>
  </si>
  <si>
    <t>флакон</t>
  </si>
  <si>
    <t>Промывающий р-р Cellclean (50мл)</t>
  </si>
  <si>
    <t>Контрольная кровь на Sysmex</t>
  </si>
  <si>
    <t>Термобумага F1-57мм (30м.)</t>
  </si>
  <si>
    <t>рулоны</t>
  </si>
  <si>
    <t>Реактивы для исследования системы гемостаза</t>
  </si>
  <si>
    <t>АПТВ-тест (100 определений)</t>
  </si>
  <si>
    <t>Техпластин-тест (100 определений)</t>
  </si>
  <si>
    <t>Тест-полоски «АККУ-ЧЕК» Актив №50</t>
  </si>
  <si>
    <t>упаковки</t>
  </si>
  <si>
    <t>Краска Романовского (1л)</t>
  </si>
  <si>
    <t>литр</t>
  </si>
  <si>
    <t>Фиксатор Май-Грюнвальда (1л)</t>
  </si>
  <si>
    <t>кг</t>
  </si>
  <si>
    <t>Формалин  (по 10,0 л в канистрах)</t>
  </si>
  <si>
    <t>Ксилол (чистый в темной бутылке  по 0,9 кг.)</t>
  </si>
  <si>
    <t>Парафин (П-2 твердый)</t>
  </si>
  <si>
    <t>Парафин Histomix(в гранулах бумажном пакете)</t>
  </si>
  <si>
    <t>упаковке</t>
  </si>
  <si>
    <t>Едкий натр х.ч</t>
  </si>
  <si>
    <t>Уксусная кислота (ледяная х.ч.)</t>
  </si>
  <si>
    <t>Лимонно-кислый натр х.ч</t>
  </si>
  <si>
    <t>флаконы</t>
  </si>
  <si>
    <t>Сульфосалициловая кислота</t>
  </si>
  <si>
    <t>Натриевая соль х.ч ( хлорид натрия)</t>
  </si>
  <si>
    <t>Вода для иньекций в ампулах 5мл</t>
  </si>
  <si>
    <t>ампулы</t>
  </si>
  <si>
    <t>Бромтимоловый синий</t>
  </si>
  <si>
    <t>грамм</t>
  </si>
  <si>
    <t>ИТОГО:</t>
  </si>
  <si>
    <t>Реактивы для биох.анализатора ВS-200:</t>
  </si>
  <si>
    <t>Ед. изм.</t>
  </si>
  <si>
    <t>Кол-во</t>
  </si>
  <si>
    <t>Цена, тенге</t>
  </si>
  <si>
    <t>Сумма, тенге</t>
  </si>
  <si>
    <t xml:space="preserve">Диафан №50       </t>
  </si>
  <si>
    <t>Папаниколау Гемотоксилин Гарриса (1л)</t>
  </si>
  <si>
    <t>Папаниколау OG-6 (1л)</t>
  </si>
  <si>
    <t>Папаниколау EA-50 91л0</t>
  </si>
  <si>
    <t>Орто-Ксилол ЧДА (флаконы по 1л в бутылках)</t>
  </si>
  <si>
    <t>Приложение 1</t>
  </si>
  <si>
    <t>№ лота</t>
  </si>
  <si>
    <t>Наименование товара (Краткое описание товара)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</si>
  <si>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</si>
  <si>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</si>
  <si>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</si>
  <si>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</si>
  <si>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</si>
  <si>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</si>
  <si>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</si>
  <si>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</si>
  <si>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</si>
  <si>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</si>
  <si>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</si>
  <si>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</si>
  <si>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</si>
  <si>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</si>
  <si>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Заведующая отделением реанимации и интенсивной терапии </t>
  </si>
  <si>
    <t>Ким Н.В.</t>
  </si>
  <si>
    <t>Иктофан №50 (Тест полоски для определения билирубина в моче, 50 полосок в упаковке)</t>
  </si>
  <si>
    <t>Тест полоски «Combur 10» Test UX-100 штук в упаковке на мочевой анализатор Urisys 1100</t>
  </si>
  <si>
    <t>Контрольные тест полоски «Combur 10» Control-Test -50 штук в упаковке на мочевой анализатор Urisys 1100</t>
  </si>
  <si>
    <t>Био-маунт, 500мл</t>
  </si>
  <si>
    <t>Киллик (флакон по 250 гр., 4 флакона в упаковке)</t>
  </si>
  <si>
    <t>Маунт экспресс водный (флакон по 300мл, 4 флаконов в упаковке)</t>
  </si>
  <si>
    <t>Иммерсионное масло, 100мл</t>
  </si>
  <si>
    <t>Контрольная плазма для гемостаза (в наборе 10 флаконов)</t>
  </si>
  <si>
    <t>Бриллианткрезиловый синий, 50мл</t>
  </si>
  <si>
    <t xml:space="preserve">Liquick Cor АЛТ-60 </t>
  </si>
  <si>
    <t xml:space="preserve">Liquick Cor АСТ-60 </t>
  </si>
  <si>
    <t xml:space="preserve">Liquick Cor Мочевина-60  </t>
  </si>
  <si>
    <t>Liquick Cor Bil TOTAL  60 (Билирубин общий -60)</t>
  </si>
  <si>
    <t>Liquick Cor Bil TOTAL -30 (Билирубин прямой -30)</t>
  </si>
  <si>
    <t xml:space="preserve">Liquick Cor-TOTAL PROTEIN 120 </t>
  </si>
  <si>
    <t xml:space="preserve">Liquick Cor-GLUCOSE -60 </t>
  </si>
  <si>
    <t xml:space="preserve">Liquick Cor-CREATININE 60 </t>
  </si>
  <si>
    <t xml:space="preserve">Liquick Cor Albumin-60 </t>
  </si>
  <si>
    <t xml:space="preserve">Liquick Cor-AMYLASE 30 </t>
  </si>
  <si>
    <t xml:space="preserve">Liquick Cor (Мочевая кислота-30) </t>
  </si>
  <si>
    <t>Liquick Cor Chol 120</t>
  </si>
  <si>
    <t>Кальций –Arsenazo-60 Liquick Cor</t>
  </si>
  <si>
    <t>Liquick Cor Ferrum 60</t>
  </si>
  <si>
    <t xml:space="preserve">Liquick Cor-TG  30 </t>
  </si>
  <si>
    <t>Щелочная фосфатаза-30 Liquick Cor 30</t>
  </si>
  <si>
    <t>Cormay Serym HP</t>
  </si>
  <si>
    <t>Cormay Serym НN</t>
  </si>
  <si>
    <t xml:space="preserve">CORMAY MULTICALIBRATOR LEVEL-1 </t>
  </si>
  <si>
    <t>РФМК- тест (200 определений во флаконах)</t>
  </si>
  <si>
    <t>Биодек R (декальцинатор), 500 мл</t>
  </si>
  <si>
    <t>Перечень закупаемых товаров</t>
  </si>
  <si>
    <t>ТОО "Альянс"</t>
  </si>
  <si>
    <t>Сумма</t>
  </si>
  <si>
    <t>ТОО "Гранмакс"</t>
  </si>
  <si>
    <t>ТОО "ЮМК "ТЕКНА"</t>
  </si>
  <si>
    <t>без рассмотрения: предоставленное ценновое предложения предосначено для автоматического метода</t>
  </si>
  <si>
    <t>ТОО "NODA-MED"</t>
  </si>
  <si>
    <t>ТОО "ШыгысМедТрейд"</t>
  </si>
  <si>
    <t>Без рассмотрения, предоставлена цена выше закупочной</t>
  </si>
  <si>
    <t>без расмотрения, так  как не соотвествует количеству заявленному.</t>
  </si>
  <si>
    <t>без расмотрения: не соответствует описания товара</t>
  </si>
  <si>
    <t>к протоколу итогов по объявлению 16 от 18.03.2019г.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</si>
</sst>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right" wrapText="1"/>
    </xf>
    <xf numFmtId="0" fontId="5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/>
    <xf numFmtId="43" fontId="5" fillId="0" borderId="1" xfId="24" applyFont="1" applyBorder="1"/>
    <xf numFmtId="43" fontId="5" fillId="0" borderId="1" xfId="24" applyFont="1" applyFill="1" applyBorder="1"/>
    <xf numFmtId="0" fontId="3" fillId="0" borderId="1" xfId="6" applyFont="1" applyFill="1" applyBorder="1" applyAlignment="1">
      <alignment horizontal="center" vertical="center" wrapText="1"/>
    </xf>
    <xf numFmtId="43" fontId="5" fillId="2" borderId="1" xfId="24" applyFont="1" applyFill="1" applyBorder="1"/>
    <xf numFmtId="43" fontId="5" fillId="3" borderId="1" xfId="24" applyFont="1" applyFill="1" applyBorder="1"/>
    <xf numFmtId="43" fontId="5" fillId="2" borderId="0" xfId="24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/>
    </xf>
    <xf numFmtId="43" fontId="11" fillId="0" borderId="1" xfId="24" applyFont="1" applyBorder="1"/>
    <xf numFmtId="0" fontId="11" fillId="0" borderId="0" xfId="0" applyFont="1"/>
    <xf numFmtId="4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43" fontId="5" fillId="3" borderId="1" xfId="24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vertical="center" wrapText="1"/>
    </xf>
    <xf numFmtId="4" fontId="5" fillId="0" borderId="1" xfId="1" applyNumberFormat="1" applyFont="1" applyFill="1" applyBorder="1" applyAlignment="1">
      <alignment horizontal="right" wrapText="1"/>
    </xf>
    <xf numFmtId="4" fontId="5" fillId="0" borderId="1" xfId="1" applyNumberFormat="1" applyFont="1" applyFill="1" applyBorder="1" applyAlignment="1">
      <alignment horizontal="right"/>
    </xf>
    <xf numFmtId="43" fontId="12" fillId="0" borderId="1" xfId="24" applyFont="1" applyFill="1" applyBorder="1" applyAlignment="1">
      <alignment horizontal="center" vertical="center" wrapText="1"/>
    </xf>
    <xf numFmtId="43" fontId="10" fillId="0" borderId="1" xfId="24" applyFont="1" applyFill="1" applyBorder="1" applyAlignment="1">
      <alignment horizontal="center" vertical="center" wrapText="1"/>
    </xf>
    <xf numFmtId="43" fontId="5" fillId="0" borderId="1" xfId="24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4" fontId="3" fillId="2" borderId="1" xfId="1" applyNumberFormat="1" applyFont="1" applyFill="1" applyBorder="1"/>
    <xf numFmtId="0" fontId="5" fillId="2" borderId="0" xfId="0" applyFont="1" applyFill="1"/>
    <xf numFmtId="0" fontId="5" fillId="3" borderId="1" xfId="0" applyFont="1" applyFill="1" applyBorder="1"/>
    <xf numFmtId="0" fontId="5" fillId="3" borderId="0" xfId="0" applyFont="1" applyFill="1"/>
    <xf numFmtId="43" fontId="5" fillId="3" borderId="1" xfId="0" applyNumberFormat="1" applyFont="1" applyFill="1" applyBorder="1"/>
    <xf numFmtId="0" fontId="13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3" fontId="5" fillId="0" borderId="1" xfId="24" applyFont="1" applyFill="1" applyBorder="1" applyAlignment="1">
      <alignment vertical="center"/>
    </xf>
    <xf numFmtId="43" fontId="5" fillId="2" borderId="1" xfId="24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3" fillId="0" borderId="5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3" fillId="0" borderId="7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11" fillId="0" borderId="1" xfId="24" applyFont="1" applyFill="1" applyBorder="1" applyAlignment="1">
      <alignment horizontal="center" vertical="center" wrapText="1"/>
    </xf>
    <xf numFmtId="43" fontId="11" fillId="0" borderId="1" xfId="24" applyFont="1" applyFill="1" applyBorder="1" applyAlignment="1">
      <alignment horizontal="center" wrapText="1"/>
    </xf>
  </cellXfs>
  <cellStyles count="25">
    <cellStyle name="Гиперссылка 2" xfId="5"/>
    <cellStyle name="Денежный 2" xfId="22"/>
    <cellStyle name="Обычный" xfId="0" builtinId="0"/>
    <cellStyle name="Обычный 10 25" xfId="11"/>
    <cellStyle name="Обычный 2" xfId="6"/>
    <cellStyle name="Обычный 2 2" xfId="3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4" xfId="8"/>
    <cellStyle name="Обычный 5" xfId="23"/>
    <cellStyle name="Обычный 6" xfId="15"/>
    <cellStyle name="Обычный 6 2" xfId="16"/>
    <cellStyle name="Обычный 7" xfId="17"/>
    <cellStyle name="Обычный 8" xfId="1"/>
    <cellStyle name="Обычный 8 6" xfId="18"/>
    <cellStyle name="Финансовый" xfId="24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  <cellStyle name="Финансов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85" zoomScaleNormal="85" workbookViewId="0">
      <selection activeCell="F1" sqref="F1"/>
    </sheetView>
  </sheetViews>
  <sheetFormatPr defaultColWidth="8.85546875" defaultRowHeight="12.75" x14ac:dyDescent="0.2"/>
  <cols>
    <col min="1" max="1" width="9" style="9" bestFit="1" customWidth="1"/>
    <col min="2" max="2" width="56.140625" style="9" customWidth="1"/>
    <col min="3" max="3" width="8.85546875" style="9"/>
    <col min="4" max="4" width="9" style="9" bestFit="1" customWidth="1"/>
    <col min="5" max="5" width="10.85546875" style="9" customWidth="1"/>
    <col min="6" max="6" width="15.28515625" style="9" customWidth="1"/>
    <col min="7" max="7" width="14.28515625" style="9" customWidth="1"/>
    <col min="8" max="8" width="14.85546875" style="9" customWidth="1"/>
    <col min="9" max="9" width="13.42578125" style="9" customWidth="1"/>
    <col min="10" max="10" width="16.7109375" style="9" customWidth="1"/>
    <col min="11" max="11" width="14.42578125" style="9" customWidth="1"/>
    <col min="12" max="12" width="13.28515625" style="9" customWidth="1"/>
    <col min="13" max="13" width="12.28515625" style="9" customWidth="1"/>
    <col min="14" max="14" width="14.28515625" style="9" customWidth="1"/>
    <col min="15" max="15" width="11.85546875" style="9" customWidth="1"/>
    <col min="16" max="16" width="16.28515625" style="9" customWidth="1"/>
    <col min="17" max="16384" width="8.85546875" style="9"/>
  </cols>
  <sheetData>
    <row r="1" spans="1:16" x14ac:dyDescent="0.2">
      <c r="E1" s="9" t="s">
        <v>57</v>
      </c>
    </row>
    <row r="2" spans="1:16" x14ac:dyDescent="0.2">
      <c r="E2" s="9" t="s">
        <v>117</v>
      </c>
    </row>
    <row r="4" spans="1:16" x14ac:dyDescent="0.2">
      <c r="A4" s="62" t="s">
        <v>106</v>
      </c>
      <c r="B4" s="62"/>
      <c r="C4" s="62"/>
      <c r="D4" s="62"/>
      <c r="E4" s="62"/>
      <c r="F4" s="62"/>
    </row>
    <row r="5" spans="1:16" ht="14.45" customHeight="1" x14ac:dyDescent="0.2">
      <c r="A5" s="67" t="s">
        <v>58</v>
      </c>
      <c r="B5" s="11" t="s">
        <v>59</v>
      </c>
      <c r="C5" s="63" t="s">
        <v>48</v>
      </c>
      <c r="D5" s="65" t="s">
        <v>49</v>
      </c>
      <c r="E5" s="65" t="s">
        <v>50</v>
      </c>
      <c r="F5" s="65" t="s">
        <v>51</v>
      </c>
      <c r="G5" s="73" t="s">
        <v>107</v>
      </c>
      <c r="H5" s="65" t="s">
        <v>108</v>
      </c>
      <c r="I5" s="73" t="s">
        <v>109</v>
      </c>
      <c r="J5" s="65" t="s">
        <v>108</v>
      </c>
      <c r="K5" s="71" t="s">
        <v>110</v>
      </c>
      <c r="L5" s="65" t="s">
        <v>108</v>
      </c>
      <c r="M5" s="71" t="s">
        <v>112</v>
      </c>
      <c r="N5" s="65" t="s">
        <v>108</v>
      </c>
      <c r="O5" s="73" t="s">
        <v>113</v>
      </c>
      <c r="P5" s="65" t="s">
        <v>108</v>
      </c>
    </row>
    <row r="6" spans="1:16" s="10" customFormat="1" ht="34.5" customHeight="1" x14ac:dyDescent="0.2">
      <c r="A6" s="68"/>
      <c r="B6" s="19" t="s">
        <v>47</v>
      </c>
      <c r="C6" s="64"/>
      <c r="D6" s="66"/>
      <c r="E6" s="66"/>
      <c r="F6" s="66"/>
      <c r="G6" s="74"/>
      <c r="H6" s="66"/>
      <c r="I6" s="74"/>
      <c r="J6" s="66"/>
      <c r="K6" s="72"/>
      <c r="L6" s="66"/>
      <c r="M6" s="72"/>
      <c r="N6" s="66"/>
      <c r="O6" s="74"/>
      <c r="P6" s="66"/>
    </row>
    <row r="7" spans="1:16" x14ac:dyDescent="0.2">
      <c r="A7" s="1">
        <v>1</v>
      </c>
      <c r="B7" s="56" t="s">
        <v>85</v>
      </c>
      <c r="C7" s="4" t="s">
        <v>0</v>
      </c>
      <c r="D7" s="5">
        <v>6</v>
      </c>
      <c r="E7" s="6">
        <v>20718.75</v>
      </c>
      <c r="F7" s="2">
        <v>124312.5</v>
      </c>
      <c r="G7" s="20">
        <v>6500</v>
      </c>
      <c r="H7" s="20">
        <f>G7*D7</f>
        <v>39000</v>
      </c>
      <c r="I7" s="17">
        <v>13200</v>
      </c>
      <c r="J7" s="17">
        <f>I7*D7</f>
        <v>79200</v>
      </c>
      <c r="K7" s="17"/>
      <c r="L7" s="17"/>
      <c r="M7" s="17"/>
      <c r="N7" s="17"/>
      <c r="O7" s="17"/>
      <c r="P7" s="17"/>
    </row>
    <row r="8" spans="1:16" x14ac:dyDescent="0.2">
      <c r="A8" s="1">
        <v>2</v>
      </c>
      <c r="B8" s="56" t="s">
        <v>86</v>
      </c>
      <c r="C8" s="4" t="s">
        <v>0</v>
      </c>
      <c r="D8" s="5">
        <v>6</v>
      </c>
      <c r="E8" s="6">
        <v>22376.25</v>
      </c>
      <c r="F8" s="2">
        <v>134257.5</v>
      </c>
      <c r="G8" s="20">
        <v>6500</v>
      </c>
      <c r="H8" s="20">
        <f t="shared" ref="H8:H69" si="0">G8*D8</f>
        <v>39000</v>
      </c>
      <c r="I8" s="17">
        <v>13200</v>
      </c>
      <c r="J8" s="17">
        <f>I8*D8</f>
        <v>79200</v>
      </c>
      <c r="K8" s="17"/>
      <c r="L8" s="17"/>
      <c r="M8" s="17"/>
      <c r="N8" s="17"/>
      <c r="O8" s="17"/>
      <c r="P8" s="17"/>
    </row>
    <row r="9" spans="1:16" x14ac:dyDescent="0.2">
      <c r="A9" s="1">
        <v>3</v>
      </c>
      <c r="B9" s="56" t="s">
        <v>87</v>
      </c>
      <c r="C9" s="4" t="s">
        <v>0</v>
      </c>
      <c r="D9" s="5">
        <v>7</v>
      </c>
      <c r="E9" s="6">
        <v>9262.5</v>
      </c>
      <c r="F9" s="2">
        <v>64837.5</v>
      </c>
      <c r="G9" s="21">
        <v>7760</v>
      </c>
      <c r="H9" s="21">
        <f t="shared" si="0"/>
        <v>54320</v>
      </c>
      <c r="I9" s="17"/>
      <c r="J9" s="17"/>
      <c r="K9" s="17"/>
      <c r="L9" s="17"/>
      <c r="M9" s="17"/>
      <c r="N9" s="17"/>
      <c r="O9" s="17"/>
      <c r="P9" s="17"/>
    </row>
    <row r="10" spans="1:16" x14ac:dyDescent="0.2">
      <c r="A10" s="1">
        <v>4</v>
      </c>
      <c r="B10" s="57" t="s">
        <v>88</v>
      </c>
      <c r="C10" s="4" t="s">
        <v>0</v>
      </c>
      <c r="D10" s="5">
        <v>7</v>
      </c>
      <c r="E10" s="6">
        <v>28275</v>
      </c>
      <c r="F10" s="2">
        <v>197925</v>
      </c>
      <c r="G10" s="21">
        <v>6200</v>
      </c>
      <c r="H10" s="21">
        <f t="shared" si="0"/>
        <v>43400</v>
      </c>
      <c r="I10" s="17"/>
      <c r="J10" s="17"/>
      <c r="K10" s="17"/>
      <c r="L10" s="17"/>
      <c r="M10" s="17"/>
      <c r="N10" s="17"/>
      <c r="O10" s="17"/>
      <c r="P10" s="17"/>
    </row>
    <row r="11" spans="1:16" x14ac:dyDescent="0.2">
      <c r="A11" s="1">
        <v>5</v>
      </c>
      <c r="B11" s="57" t="s">
        <v>89</v>
      </c>
      <c r="C11" s="4" t="s">
        <v>0</v>
      </c>
      <c r="D11" s="5">
        <v>2</v>
      </c>
      <c r="E11" s="6">
        <v>21840</v>
      </c>
      <c r="F11" s="2">
        <v>43680</v>
      </c>
      <c r="G11" s="20">
        <v>6200</v>
      </c>
      <c r="H11" s="20">
        <f t="shared" si="0"/>
        <v>12400</v>
      </c>
      <c r="I11" s="17">
        <v>12720</v>
      </c>
      <c r="J11" s="17">
        <f>I11*D11</f>
        <v>25440</v>
      </c>
      <c r="K11" s="17"/>
      <c r="L11" s="17"/>
      <c r="M11" s="17"/>
      <c r="N11" s="17"/>
      <c r="O11" s="17"/>
      <c r="P11" s="17"/>
    </row>
    <row r="12" spans="1:16" x14ac:dyDescent="0.2">
      <c r="A12" s="1">
        <v>6</v>
      </c>
      <c r="B12" s="57" t="s">
        <v>90</v>
      </c>
      <c r="C12" s="4" t="s">
        <v>0</v>
      </c>
      <c r="D12" s="5">
        <v>4</v>
      </c>
      <c r="E12" s="6">
        <v>23200</v>
      </c>
      <c r="F12" s="2">
        <v>92800</v>
      </c>
      <c r="G12" s="20">
        <v>5400</v>
      </c>
      <c r="H12" s="20">
        <f t="shared" si="0"/>
        <v>21600</v>
      </c>
      <c r="I12" s="17">
        <v>22080</v>
      </c>
      <c r="J12" s="17">
        <f>I12*D12</f>
        <v>88320</v>
      </c>
      <c r="K12" s="17"/>
      <c r="L12" s="17"/>
      <c r="M12" s="17"/>
      <c r="N12" s="17"/>
      <c r="O12" s="17"/>
      <c r="P12" s="17"/>
    </row>
    <row r="13" spans="1:16" x14ac:dyDescent="0.2">
      <c r="A13" s="1">
        <v>7</v>
      </c>
      <c r="B13" s="57" t="s">
        <v>91</v>
      </c>
      <c r="C13" s="4" t="s">
        <v>0</v>
      </c>
      <c r="D13" s="5">
        <v>8</v>
      </c>
      <c r="E13" s="6">
        <v>20962.5</v>
      </c>
      <c r="F13" s="2">
        <v>167700</v>
      </c>
      <c r="G13" s="20">
        <v>6300</v>
      </c>
      <c r="H13" s="20">
        <f t="shared" si="0"/>
        <v>50400</v>
      </c>
      <c r="I13" s="17">
        <v>12960</v>
      </c>
      <c r="J13" s="17">
        <f>I13*D13</f>
        <v>103680</v>
      </c>
      <c r="K13" s="17"/>
      <c r="L13" s="17"/>
      <c r="M13" s="17"/>
      <c r="N13" s="17"/>
      <c r="O13" s="17"/>
      <c r="P13" s="17"/>
    </row>
    <row r="14" spans="1:16" x14ac:dyDescent="0.2">
      <c r="A14" s="1">
        <v>8</v>
      </c>
      <c r="B14" s="57" t="s">
        <v>92</v>
      </c>
      <c r="C14" s="4" t="s">
        <v>0</v>
      </c>
      <c r="D14" s="5">
        <v>8</v>
      </c>
      <c r="E14" s="6">
        <v>27495</v>
      </c>
      <c r="F14" s="2">
        <v>219960</v>
      </c>
      <c r="G14" s="20">
        <v>6000</v>
      </c>
      <c r="H14" s="20">
        <f t="shared" si="0"/>
        <v>48000</v>
      </c>
      <c r="I14" s="17">
        <v>12360</v>
      </c>
      <c r="J14" s="17">
        <f>I14*D14</f>
        <v>98880</v>
      </c>
      <c r="K14" s="17"/>
      <c r="L14" s="17"/>
      <c r="M14" s="17"/>
      <c r="N14" s="17"/>
      <c r="O14" s="17"/>
      <c r="P14" s="17"/>
    </row>
    <row r="15" spans="1:16" x14ac:dyDescent="0.2">
      <c r="A15" s="1">
        <v>9</v>
      </c>
      <c r="B15" s="57" t="s">
        <v>93</v>
      </c>
      <c r="C15" s="4" t="s">
        <v>0</v>
      </c>
      <c r="D15" s="5">
        <v>4</v>
      </c>
      <c r="E15" s="6">
        <v>15500</v>
      </c>
      <c r="F15" s="2">
        <v>62000</v>
      </c>
      <c r="G15" s="21">
        <v>6850</v>
      </c>
      <c r="H15" s="21">
        <f t="shared" si="0"/>
        <v>27400</v>
      </c>
      <c r="I15" s="17"/>
      <c r="J15" s="17"/>
      <c r="K15" s="17"/>
      <c r="L15" s="17"/>
      <c r="M15" s="17"/>
      <c r="N15" s="17"/>
      <c r="O15" s="17"/>
      <c r="P15" s="17"/>
    </row>
    <row r="16" spans="1:16" x14ac:dyDescent="0.2">
      <c r="A16" s="1">
        <v>10</v>
      </c>
      <c r="B16" s="57" t="s">
        <v>94</v>
      </c>
      <c r="C16" s="4" t="s">
        <v>0</v>
      </c>
      <c r="D16" s="5">
        <v>4</v>
      </c>
      <c r="E16" s="6">
        <v>15300</v>
      </c>
      <c r="F16" s="2">
        <v>61200</v>
      </c>
      <c r="G16" s="21">
        <v>15850</v>
      </c>
      <c r="H16" s="21">
        <f t="shared" si="0"/>
        <v>63400</v>
      </c>
      <c r="I16" s="17"/>
      <c r="J16" s="17"/>
      <c r="K16" s="17"/>
      <c r="L16" s="17"/>
      <c r="M16" s="17"/>
      <c r="N16" s="17"/>
      <c r="O16" s="17"/>
      <c r="P16" s="17"/>
    </row>
    <row r="17" spans="1:16" x14ac:dyDescent="0.2">
      <c r="A17" s="1">
        <v>11</v>
      </c>
      <c r="B17" s="57" t="s">
        <v>95</v>
      </c>
      <c r="C17" s="4" t="s">
        <v>0</v>
      </c>
      <c r="D17" s="5">
        <v>2</v>
      </c>
      <c r="E17" s="6">
        <v>15970.5</v>
      </c>
      <c r="F17" s="2">
        <v>31941</v>
      </c>
      <c r="G17" s="21">
        <v>7300</v>
      </c>
      <c r="H17" s="21">
        <f t="shared" si="0"/>
        <v>14600</v>
      </c>
      <c r="I17" s="17"/>
      <c r="J17" s="17"/>
      <c r="K17" s="17"/>
      <c r="L17" s="17"/>
      <c r="M17" s="17"/>
      <c r="N17" s="17"/>
      <c r="O17" s="17"/>
      <c r="P17" s="17"/>
    </row>
    <row r="18" spans="1:16" x14ac:dyDescent="0.2">
      <c r="A18" s="1">
        <v>12</v>
      </c>
      <c r="B18" s="57" t="s">
        <v>96</v>
      </c>
      <c r="C18" s="4" t="s">
        <v>0</v>
      </c>
      <c r="D18" s="5">
        <v>2</v>
      </c>
      <c r="E18" s="6">
        <v>38000</v>
      </c>
      <c r="F18" s="2">
        <v>76000</v>
      </c>
      <c r="G18" s="21">
        <v>7000</v>
      </c>
      <c r="H18" s="21">
        <f t="shared" si="0"/>
        <v>14000</v>
      </c>
      <c r="I18" s="17"/>
      <c r="J18" s="17"/>
      <c r="K18" s="17"/>
      <c r="L18" s="17"/>
      <c r="M18" s="17"/>
      <c r="N18" s="17"/>
      <c r="O18" s="17"/>
      <c r="P18" s="17"/>
    </row>
    <row r="19" spans="1:16" x14ac:dyDescent="0.2">
      <c r="A19" s="1">
        <v>13</v>
      </c>
      <c r="B19" s="57" t="s">
        <v>97</v>
      </c>
      <c r="C19" s="4" t="s">
        <v>0</v>
      </c>
      <c r="D19" s="5">
        <v>5</v>
      </c>
      <c r="E19" s="6">
        <v>21000</v>
      </c>
      <c r="F19" s="2">
        <v>105000</v>
      </c>
      <c r="G19" s="20">
        <v>7950</v>
      </c>
      <c r="H19" s="20">
        <f t="shared" si="0"/>
        <v>39750</v>
      </c>
      <c r="I19" s="17">
        <v>16200</v>
      </c>
      <c r="J19" s="17">
        <f>I19*D19</f>
        <v>81000</v>
      </c>
      <c r="K19" s="17"/>
      <c r="L19" s="17"/>
      <c r="M19" s="17"/>
      <c r="N19" s="17"/>
      <c r="O19" s="17"/>
      <c r="P19" s="17"/>
    </row>
    <row r="20" spans="1:16" x14ac:dyDescent="0.2">
      <c r="A20" s="1">
        <v>14</v>
      </c>
      <c r="B20" s="57" t="s">
        <v>98</v>
      </c>
      <c r="C20" s="4" t="s">
        <v>0</v>
      </c>
      <c r="D20" s="5">
        <v>6</v>
      </c>
      <c r="E20" s="6">
        <v>23200</v>
      </c>
      <c r="F20" s="2">
        <v>139200</v>
      </c>
      <c r="G20" s="20">
        <v>8900</v>
      </c>
      <c r="H20" s="20">
        <f t="shared" si="0"/>
        <v>53400</v>
      </c>
      <c r="I20" s="17">
        <v>18240</v>
      </c>
      <c r="J20" s="17">
        <f>I20*D20</f>
        <v>109440</v>
      </c>
      <c r="K20" s="17"/>
      <c r="L20" s="17"/>
      <c r="M20" s="17"/>
      <c r="N20" s="17"/>
      <c r="O20" s="17"/>
      <c r="P20" s="17"/>
    </row>
    <row r="21" spans="1:16" x14ac:dyDescent="0.2">
      <c r="A21" s="1">
        <v>15</v>
      </c>
      <c r="B21" s="57" t="s">
        <v>99</v>
      </c>
      <c r="C21" s="4" t="s">
        <v>0</v>
      </c>
      <c r="D21" s="5">
        <v>2</v>
      </c>
      <c r="E21" s="6">
        <v>18000</v>
      </c>
      <c r="F21" s="2">
        <v>36000</v>
      </c>
      <c r="G21" s="21">
        <v>14550</v>
      </c>
      <c r="H21" s="21">
        <f t="shared" si="0"/>
        <v>29100</v>
      </c>
      <c r="I21" s="17"/>
      <c r="J21" s="17"/>
      <c r="K21" s="17"/>
      <c r="L21" s="17"/>
      <c r="M21" s="17"/>
      <c r="N21" s="17"/>
      <c r="O21" s="17"/>
      <c r="P21" s="17"/>
    </row>
    <row r="22" spans="1:16" ht="76.5" x14ac:dyDescent="0.2">
      <c r="A22" s="23">
        <v>16</v>
      </c>
      <c r="B22" s="53" t="s">
        <v>100</v>
      </c>
      <c r="C22" s="25" t="s">
        <v>0</v>
      </c>
      <c r="D22" s="26">
        <v>4</v>
      </c>
      <c r="E22" s="31">
        <v>8700</v>
      </c>
      <c r="F22" s="32">
        <v>34800</v>
      </c>
      <c r="G22" s="76" t="s">
        <v>115</v>
      </c>
      <c r="H22" s="18"/>
      <c r="I22" s="17"/>
      <c r="J22" s="17"/>
      <c r="K22" s="17"/>
      <c r="L22" s="17"/>
      <c r="M22" s="17"/>
      <c r="N22" s="17"/>
      <c r="O22" s="17"/>
      <c r="P22" s="17"/>
    </row>
    <row r="23" spans="1:16" x14ac:dyDescent="0.2">
      <c r="A23" s="1">
        <v>17</v>
      </c>
      <c r="B23" s="56" t="s">
        <v>101</v>
      </c>
      <c r="C23" s="4" t="s">
        <v>0</v>
      </c>
      <c r="D23" s="5">
        <v>4</v>
      </c>
      <c r="E23" s="6">
        <v>25500</v>
      </c>
      <c r="F23" s="2">
        <v>102000</v>
      </c>
      <c r="G23" s="20">
        <v>21000</v>
      </c>
      <c r="H23" s="20">
        <v>84000</v>
      </c>
      <c r="I23" s="17">
        <v>21600</v>
      </c>
      <c r="J23" s="17">
        <f>I23*D23</f>
        <v>86400</v>
      </c>
      <c r="K23" s="17"/>
      <c r="L23" s="17"/>
      <c r="M23" s="17"/>
      <c r="N23" s="17"/>
      <c r="O23" s="17"/>
      <c r="P23" s="17"/>
    </row>
    <row r="24" spans="1:16" x14ac:dyDescent="0.2">
      <c r="A24" s="1">
        <v>18</v>
      </c>
      <c r="B24" s="56" t="s">
        <v>102</v>
      </c>
      <c r="C24" s="4" t="s">
        <v>0</v>
      </c>
      <c r="D24" s="5">
        <v>4</v>
      </c>
      <c r="E24" s="6">
        <v>25500</v>
      </c>
      <c r="F24" s="2">
        <v>102000</v>
      </c>
      <c r="G24" s="20">
        <v>21000</v>
      </c>
      <c r="H24" s="20">
        <f t="shared" si="0"/>
        <v>84000</v>
      </c>
      <c r="I24" s="17">
        <v>21600</v>
      </c>
      <c r="J24" s="17">
        <f>I24*D24</f>
        <v>86400</v>
      </c>
      <c r="K24" s="17"/>
      <c r="L24" s="17"/>
      <c r="M24" s="17"/>
      <c r="N24" s="17"/>
      <c r="O24" s="17"/>
      <c r="P24" s="17"/>
    </row>
    <row r="25" spans="1:16" s="30" customFormat="1" x14ac:dyDescent="0.2">
      <c r="A25" s="23">
        <v>19</v>
      </c>
      <c r="B25" s="24" t="s">
        <v>103</v>
      </c>
      <c r="C25" s="25" t="s">
        <v>0</v>
      </c>
      <c r="D25" s="26">
        <v>1</v>
      </c>
      <c r="E25" s="27">
        <v>9750</v>
      </c>
      <c r="F25" s="28">
        <v>9750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">
      <c r="A26" s="60" t="s">
        <v>1</v>
      </c>
      <c r="B26" s="61"/>
      <c r="C26" s="3"/>
      <c r="D26" s="5"/>
      <c r="E26" s="6"/>
      <c r="F26" s="2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">
        <v>21</v>
      </c>
      <c r="B27" s="56" t="s">
        <v>2</v>
      </c>
      <c r="C27" s="4" t="s">
        <v>0</v>
      </c>
      <c r="D27" s="5">
        <v>1</v>
      </c>
      <c r="E27" s="6">
        <v>22376.25</v>
      </c>
      <c r="F27" s="2">
        <v>22376.25</v>
      </c>
      <c r="G27" s="21">
        <v>5250</v>
      </c>
      <c r="H27" s="21">
        <f t="shared" si="0"/>
        <v>5250</v>
      </c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>
        <v>22</v>
      </c>
      <c r="B28" s="56" t="s">
        <v>3</v>
      </c>
      <c r="C28" s="4" t="s">
        <v>0</v>
      </c>
      <c r="D28" s="5">
        <v>1</v>
      </c>
      <c r="E28" s="6">
        <v>20718.75</v>
      </c>
      <c r="F28" s="2">
        <v>20718.75</v>
      </c>
      <c r="G28" s="21">
        <v>5250</v>
      </c>
      <c r="H28" s="21">
        <f t="shared" si="0"/>
        <v>5250</v>
      </c>
      <c r="I28" s="17"/>
      <c r="J28" s="17"/>
      <c r="K28" s="17"/>
      <c r="L28" s="17"/>
      <c r="M28" s="17"/>
      <c r="N28" s="17"/>
      <c r="O28" s="17"/>
      <c r="P28" s="17"/>
    </row>
    <row r="29" spans="1:16" s="16" customFormat="1" x14ac:dyDescent="0.2">
      <c r="A29" s="1">
        <v>23</v>
      </c>
      <c r="B29" s="56" t="s">
        <v>4</v>
      </c>
      <c r="C29" s="4" t="s">
        <v>0</v>
      </c>
      <c r="D29" s="5">
        <v>12</v>
      </c>
      <c r="E29" s="6">
        <v>30956.25</v>
      </c>
      <c r="F29" s="2">
        <v>371475</v>
      </c>
      <c r="G29" s="18">
        <v>7800</v>
      </c>
      <c r="H29" s="18">
        <f t="shared" si="0"/>
        <v>93600</v>
      </c>
      <c r="I29" s="18">
        <v>6000</v>
      </c>
      <c r="J29" s="18">
        <f>I29*D29</f>
        <v>72000</v>
      </c>
      <c r="K29" s="20">
        <v>3711</v>
      </c>
      <c r="L29" s="20">
        <f>K29*D29</f>
        <v>44532</v>
      </c>
      <c r="M29" s="18"/>
      <c r="N29" s="18"/>
      <c r="O29" s="18">
        <v>4498</v>
      </c>
      <c r="P29" s="18">
        <f>O29*D29</f>
        <v>53976</v>
      </c>
    </row>
    <row r="30" spans="1:16" s="16" customFormat="1" x14ac:dyDescent="0.2">
      <c r="A30" s="1">
        <v>24</v>
      </c>
      <c r="B30" s="56" t="s">
        <v>5</v>
      </c>
      <c r="C30" s="4" t="s">
        <v>0</v>
      </c>
      <c r="D30" s="5">
        <v>3</v>
      </c>
      <c r="E30" s="6">
        <v>9750</v>
      </c>
      <c r="F30" s="2">
        <v>29250</v>
      </c>
      <c r="G30" s="18">
        <v>5100</v>
      </c>
      <c r="H30" s="17">
        <f t="shared" si="0"/>
        <v>15300</v>
      </c>
      <c r="I30" s="18"/>
      <c r="J30" s="18"/>
      <c r="K30" s="18"/>
      <c r="L30" s="18"/>
      <c r="M30" s="18"/>
      <c r="N30" s="18"/>
      <c r="O30" s="20">
        <v>4840</v>
      </c>
      <c r="P30" s="20">
        <f>O30*D30</f>
        <v>14520</v>
      </c>
    </row>
    <row r="31" spans="1:16" ht="96" x14ac:dyDescent="0.2">
      <c r="A31" s="1">
        <v>25</v>
      </c>
      <c r="B31" s="56" t="s">
        <v>6</v>
      </c>
      <c r="C31" s="4" t="s">
        <v>0</v>
      </c>
      <c r="D31" s="5">
        <v>6</v>
      </c>
      <c r="E31" s="33">
        <v>27748.5</v>
      </c>
      <c r="F31" s="34">
        <v>166491</v>
      </c>
      <c r="G31" s="35">
        <v>9380</v>
      </c>
      <c r="H31" s="35">
        <f t="shared" si="0"/>
        <v>56280</v>
      </c>
      <c r="I31" s="17"/>
      <c r="J31" s="17"/>
      <c r="K31" s="41" t="s">
        <v>111</v>
      </c>
      <c r="L31" s="17"/>
      <c r="M31" s="17"/>
      <c r="N31" s="17"/>
      <c r="O31" s="17"/>
      <c r="P31" s="17"/>
    </row>
    <row r="32" spans="1:16" s="16" customFormat="1" x14ac:dyDescent="0.2">
      <c r="A32" s="1">
        <v>26</v>
      </c>
      <c r="B32" s="56" t="s">
        <v>7</v>
      </c>
      <c r="C32" s="4" t="s">
        <v>0</v>
      </c>
      <c r="D32" s="5">
        <v>5</v>
      </c>
      <c r="E32" s="6">
        <v>58500</v>
      </c>
      <c r="F32" s="2">
        <v>292500</v>
      </c>
      <c r="G32" s="18">
        <v>15850</v>
      </c>
      <c r="H32" s="18">
        <f t="shared" si="0"/>
        <v>79250</v>
      </c>
      <c r="I32" s="18"/>
      <c r="J32" s="18"/>
      <c r="K32" s="18">
        <v>13717</v>
      </c>
      <c r="L32" s="18">
        <f>K32*D32</f>
        <v>68585</v>
      </c>
      <c r="M32" s="18"/>
      <c r="N32" s="18"/>
      <c r="O32" s="20">
        <v>4963</v>
      </c>
      <c r="P32" s="20">
        <f>O32*D32</f>
        <v>24815</v>
      </c>
    </row>
    <row r="33" spans="1:16" s="16" customFormat="1" ht="11.25" customHeight="1" x14ac:dyDescent="0.2">
      <c r="A33" s="1">
        <v>27</v>
      </c>
      <c r="B33" s="56" t="s">
        <v>8</v>
      </c>
      <c r="C33" s="4" t="s">
        <v>0</v>
      </c>
      <c r="D33" s="5">
        <v>5</v>
      </c>
      <c r="E33" s="6">
        <v>6825</v>
      </c>
      <c r="F33" s="2">
        <v>34125</v>
      </c>
      <c r="G33" s="18">
        <v>5400</v>
      </c>
      <c r="H33" s="18">
        <f t="shared" si="0"/>
        <v>27000</v>
      </c>
      <c r="I33" s="18"/>
      <c r="J33" s="18"/>
      <c r="K33" s="22">
        <v>2493</v>
      </c>
      <c r="L33" s="20">
        <f>K33*D33</f>
        <v>12465</v>
      </c>
      <c r="M33" s="18"/>
      <c r="N33" s="18"/>
      <c r="O33" s="18">
        <v>2795</v>
      </c>
      <c r="P33" s="18">
        <f>O33*D33</f>
        <v>13975</v>
      </c>
    </row>
    <row r="34" spans="1:16" s="16" customFormat="1" ht="63.75" x14ac:dyDescent="0.2">
      <c r="A34" s="1">
        <v>28</v>
      </c>
      <c r="B34" s="56" t="s">
        <v>9</v>
      </c>
      <c r="C34" s="4" t="s">
        <v>0</v>
      </c>
      <c r="D34" s="5">
        <v>10</v>
      </c>
      <c r="E34" s="33">
        <v>8053.5</v>
      </c>
      <c r="F34" s="34">
        <v>80535</v>
      </c>
      <c r="G34" s="75" t="s">
        <v>116</v>
      </c>
      <c r="H34" s="18"/>
      <c r="I34" s="54">
        <v>5250</v>
      </c>
      <c r="J34" s="54">
        <f>I34*D34</f>
        <v>52500</v>
      </c>
      <c r="K34" s="55">
        <v>4216</v>
      </c>
      <c r="L34" s="55">
        <f>K34*D34</f>
        <v>42160</v>
      </c>
      <c r="M34" s="54"/>
      <c r="N34" s="54"/>
      <c r="O34" s="54">
        <v>5010</v>
      </c>
      <c r="P34" s="54">
        <f>O34*D34</f>
        <v>50100</v>
      </c>
    </row>
    <row r="35" spans="1:16" s="30" customFormat="1" ht="96" x14ac:dyDescent="0.2">
      <c r="A35" s="1">
        <v>29</v>
      </c>
      <c r="B35" s="56" t="s">
        <v>10</v>
      </c>
      <c r="C35" s="25" t="s">
        <v>11</v>
      </c>
      <c r="D35" s="26">
        <v>1</v>
      </c>
      <c r="E35" s="31">
        <v>11450</v>
      </c>
      <c r="F35" s="32">
        <v>11450</v>
      </c>
      <c r="G35" s="29"/>
      <c r="H35" s="29"/>
      <c r="I35" s="29"/>
      <c r="J35" s="29"/>
      <c r="K35" s="40" t="s">
        <v>111</v>
      </c>
      <c r="L35" s="29"/>
      <c r="M35" s="29"/>
      <c r="N35" s="29"/>
      <c r="O35" s="29"/>
      <c r="P35" s="29"/>
    </row>
    <row r="36" spans="1:16" s="30" customFormat="1" ht="96" x14ac:dyDescent="0.2">
      <c r="A36" s="1">
        <v>30</v>
      </c>
      <c r="B36" s="56" t="s">
        <v>12</v>
      </c>
      <c r="C36" s="25" t="s">
        <v>11</v>
      </c>
      <c r="D36" s="26">
        <v>1</v>
      </c>
      <c r="E36" s="31">
        <v>11450</v>
      </c>
      <c r="F36" s="32">
        <v>11450</v>
      </c>
      <c r="G36" s="29"/>
      <c r="H36" s="29"/>
      <c r="I36" s="29"/>
      <c r="J36" s="29"/>
      <c r="K36" s="40" t="s">
        <v>111</v>
      </c>
      <c r="L36" s="29"/>
      <c r="M36" s="29"/>
      <c r="N36" s="29"/>
      <c r="O36" s="29"/>
      <c r="P36" s="29"/>
    </row>
    <row r="37" spans="1:16" x14ac:dyDescent="0.2">
      <c r="A37" s="60" t="s">
        <v>13</v>
      </c>
      <c r="B37" s="61"/>
      <c r="C37" s="3"/>
      <c r="D37" s="7"/>
      <c r="E37" s="8"/>
      <c r="F37" s="2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16" customFormat="1" x14ac:dyDescent="0.2">
      <c r="A38" s="1">
        <v>32</v>
      </c>
      <c r="B38" s="56" t="s">
        <v>14</v>
      </c>
      <c r="C38" s="36" t="s">
        <v>15</v>
      </c>
      <c r="D38" s="37">
        <v>40</v>
      </c>
      <c r="E38" s="38">
        <v>83850</v>
      </c>
      <c r="F38" s="39">
        <v>3354000</v>
      </c>
      <c r="G38" s="18">
        <v>31600</v>
      </c>
      <c r="H38" s="18">
        <f t="shared" si="0"/>
        <v>1264000</v>
      </c>
      <c r="I38" s="18">
        <v>62000</v>
      </c>
      <c r="J38" s="18">
        <f>I38*D38</f>
        <v>2480000</v>
      </c>
      <c r="K38" s="18"/>
      <c r="L38" s="18"/>
      <c r="M38" s="18"/>
      <c r="N38" s="18"/>
      <c r="O38" s="20">
        <v>29538</v>
      </c>
      <c r="P38" s="20">
        <f>O38*D38</f>
        <v>1181520</v>
      </c>
    </row>
    <row r="39" spans="1:16" s="16" customFormat="1" x14ac:dyDescent="0.2">
      <c r="A39" s="1">
        <v>33</v>
      </c>
      <c r="B39" s="56" t="s">
        <v>16</v>
      </c>
      <c r="C39" s="4" t="s">
        <v>17</v>
      </c>
      <c r="D39" s="5">
        <v>40</v>
      </c>
      <c r="E39" s="6">
        <v>33000</v>
      </c>
      <c r="F39" s="2">
        <v>1320000</v>
      </c>
      <c r="G39" s="18">
        <v>35800</v>
      </c>
      <c r="H39" s="18">
        <f t="shared" si="0"/>
        <v>1432000</v>
      </c>
      <c r="I39" s="18"/>
      <c r="J39" s="18"/>
      <c r="K39" s="18"/>
      <c r="L39" s="18"/>
      <c r="M39" s="18"/>
      <c r="N39" s="18"/>
      <c r="O39" s="20">
        <v>28357</v>
      </c>
      <c r="P39" s="20">
        <f>O39*D39</f>
        <v>1134280</v>
      </c>
    </row>
    <row r="40" spans="1:16" s="16" customFormat="1" x14ac:dyDescent="0.2">
      <c r="A40" s="1">
        <v>34</v>
      </c>
      <c r="B40" s="56" t="s">
        <v>18</v>
      </c>
      <c r="C40" s="4" t="s">
        <v>17</v>
      </c>
      <c r="D40" s="5">
        <v>12</v>
      </c>
      <c r="E40" s="6">
        <v>89017</v>
      </c>
      <c r="F40" s="2">
        <v>1068204</v>
      </c>
      <c r="G40" s="18">
        <v>13800</v>
      </c>
      <c r="H40" s="18">
        <f t="shared" si="0"/>
        <v>165600</v>
      </c>
      <c r="I40" s="18">
        <v>62000</v>
      </c>
      <c r="J40" s="18">
        <f>I40*D40</f>
        <v>744000</v>
      </c>
      <c r="K40" s="18"/>
      <c r="L40" s="18"/>
      <c r="M40" s="18"/>
      <c r="N40" s="18"/>
      <c r="O40" s="20">
        <v>28080</v>
      </c>
      <c r="P40" s="20">
        <f>O40*D40</f>
        <v>336960</v>
      </c>
    </row>
    <row r="41" spans="1:16" s="30" customFormat="1" x14ac:dyDescent="0.2">
      <c r="A41" s="23">
        <v>35</v>
      </c>
      <c r="B41" s="24" t="s">
        <v>19</v>
      </c>
      <c r="C41" s="25" t="s">
        <v>0</v>
      </c>
      <c r="D41" s="26">
        <v>4</v>
      </c>
      <c r="E41" s="27">
        <v>10710</v>
      </c>
      <c r="F41" s="28">
        <v>42840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">
      <c r="A42" s="1">
        <v>36</v>
      </c>
      <c r="B42" s="56" t="s">
        <v>20</v>
      </c>
      <c r="C42" s="4" t="s">
        <v>21</v>
      </c>
      <c r="D42" s="5">
        <v>150</v>
      </c>
      <c r="E42" s="6">
        <v>263</v>
      </c>
      <c r="F42" s="2">
        <v>39450</v>
      </c>
      <c r="G42" s="17"/>
      <c r="H42" s="17"/>
      <c r="I42" s="17"/>
      <c r="J42" s="17"/>
      <c r="K42" s="17"/>
      <c r="L42" s="17"/>
      <c r="M42" s="17"/>
      <c r="N42" s="17"/>
      <c r="O42" s="21">
        <v>210</v>
      </c>
      <c r="P42" s="21">
        <f>O42*D42</f>
        <v>31500</v>
      </c>
    </row>
    <row r="43" spans="1:16" x14ac:dyDescent="0.2">
      <c r="A43" s="60" t="s">
        <v>22</v>
      </c>
      <c r="B43" s="61"/>
      <c r="C43" s="3"/>
      <c r="D43" s="5"/>
      <c r="E43" s="6"/>
      <c r="F43" s="2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">
        <v>38</v>
      </c>
      <c r="B44" s="56" t="s">
        <v>23</v>
      </c>
      <c r="C44" s="4" t="s">
        <v>11</v>
      </c>
      <c r="D44" s="5">
        <v>7</v>
      </c>
      <c r="E44" s="6">
        <v>12753</v>
      </c>
      <c r="F44" s="2">
        <v>89271</v>
      </c>
      <c r="G44" s="17">
        <v>5700</v>
      </c>
      <c r="H44" s="17">
        <f t="shared" si="0"/>
        <v>39900</v>
      </c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">
        <v>39</v>
      </c>
      <c r="B45" s="56" t="s">
        <v>24</v>
      </c>
      <c r="C45" s="4" t="s">
        <v>11</v>
      </c>
      <c r="D45" s="5">
        <v>16</v>
      </c>
      <c r="E45" s="6">
        <v>22425</v>
      </c>
      <c r="F45" s="2">
        <v>358800</v>
      </c>
      <c r="G45" s="17">
        <v>10250</v>
      </c>
      <c r="H45" s="17">
        <f t="shared" si="0"/>
        <v>164000</v>
      </c>
      <c r="I45" s="17">
        <v>33660</v>
      </c>
      <c r="J45" s="17">
        <f>I45*D45</f>
        <v>538560</v>
      </c>
      <c r="K45" s="20">
        <v>2887</v>
      </c>
      <c r="L45" s="20">
        <f>K45*D45</f>
        <v>46192</v>
      </c>
      <c r="M45" s="17"/>
      <c r="N45" s="17"/>
      <c r="O45" s="17"/>
      <c r="P45" s="17"/>
    </row>
    <row r="46" spans="1:16" x14ac:dyDescent="0.2">
      <c r="A46" s="1">
        <v>40</v>
      </c>
      <c r="B46" s="56" t="s">
        <v>104</v>
      </c>
      <c r="C46" s="4" t="s">
        <v>11</v>
      </c>
      <c r="D46" s="5">
        <v>10</v>
      </c>
      <c r="E46" s="6">
        <v>42412</v>
      </c>
      <c r="F46" s="2">
        <v>424120</v>
      </c>
      <c r="G46" s="21">
        <v>7600</v>
      </c>
      <c r="H46" s="21">
        <f t="shared" si="0"/>
        <v>76000</v>
      </c>
      <c r="I46" s="17"/>
      <c r="J46" s="17"/>
      <c r="K46" s="17"/>
      <c r="L46" s="17"/>
      <c r="M46" s="17"/>
      <c r="N46" s="17"/>
      <c r="O46" s="17"/>
      <c r="P46" s="17"/>
    </row>
    <row r="47" spans="1:16" s="30" customFormat="1" x14ac:dyDescent="0.2">
      <c r="A47" s="23">
        <v>41</v>
      </c>
      <c r="B47" s="24" t="s">
        <v>25</v>
      </c>
      <c r="C47" s="25" t="s">
        <v>11</v>
      </c>
      <c r="D47" s="26">
        <v>25</v>
      </c>
      <c r="E47" s="27">
        <v>4110</v>
      </c>
      <c r="F47" s="28">
        <v>102750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">
      <c r="A48" s="1">
        <v>42</v>
      </c>
      <c r="B48" s="56" t="s">
        <v>52</v>
      </c>
      <c r="C48" s="4" t="s">
        <v>11</v>
      </c>
      <c r="D48" s="5">
        <v>10</v>
      </c>
      <c r="E48" s="6">
        <v>14500</v>
      </c>
      <c r="F48" s="2">
        <v>145000</v>
      </c>
      <c r="G48" s="17">
        <v>11600</v>
      </c>
      <c r="H48" s="17">
        <f t="shared" si="0"/>
        <v>116000</v>
      </c>
      <c r="I48" s="17"/>
      <c r="J48" s="17"/>
      <c r="K48" s="20">
        <v>1723</v>
      </c>
      <c r="L48" s="20">
        <f>K48*D48</f>
        <v>17230</v>
      </c>
      <c r="M48" s="17"/>
      <c r="N48" s="17"/>
      <c r="O48" s="17">
        <v>1900</v>
      </c>
      <c r="P48" s="17">
        <f>O48*D48</f>
        <v>19000</v>
      </c>
    </row>
    <row r="49" spans="1:16" ht="25.5" x14ac:dyDescent="0.2">
      <c r="A49" s="1">
        <v>43</v>
      </c>
      <c r="B49" s="4" t="s">
        <v>76</v>
      </c>
      <c r="C49" s="4" t="s">
        <v>11</v>
      </c>
      <c r="D49" s="5">
        <v>4</v>
      </c>
      <c r="E49" s="6">
        <v>11500</v>
      </c>
      <c r="F49" s="2">
        <v>46000</v>
      </c>
      <c r="G49" s="20">
        <v>2000</v>
      </c>
      <c r="H49" s="20">
        <f t="shared" si="0"/>
        <v>8000</v>
      </c>
      <c r="I49" s="17"/>
      <c r="J49" s="17"/>
      <c r="K49" s="18">
        <v>6007</v>
      </c>
      <c r="L49" s="18">
        <f>K49*D49</f>
        <v>24028</v>
      </c>
      <c r="M49" s="17"/>
      <c r="N49" s="17"/>
      <c r="O49" s="17"/>
      <c r="P49" s="17"/>
    </row>
    <row r="50" spans="1:16" s="30" customFormat="1" ht="25.5" x14ac:dyDescent="0.2">
      <c r="A50" s="23">
        <v>44</v>
      </c>
      <c r="B50" s="25" t="s">
        <v>77</v>
      </c>
      <c r="C50" s="25" t="s">
        <v>11</v>
      </c>
      <c r="D50" s="26">
        <v>120</v>
      </c>
      <c r="E50" s="27">
        <v>2295</v>
      </c>
      <c r="F50" s="28">
        <v>275400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s="30" customFormat="1" ht="25.5" x14ac:dyDescent="0.2">
      <c r="A51" s="23">
        <v>45</v>
      </c>
      <c r="B51" s="25" t="s">
        <v>78</v>
      </c>
      <c r="C51" s="25" t="s">
        <v>26</v>
      </c>
      <c r="D51" s="26">
        <v>2</v>
      </c>
      <c r="E51" s="27">
        <v>11500</v>
      </c>
      <c r="F51" s="28">
        <v>23000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x14ac:dyDescent="0.2">
      <c r="A52" s="1">
        <v>46</v>
      </c>
      <c r="B52" s="56" t="s">
        <v>27</v>
      </c>
      <c r="C52" s="4" t="s">
        <v>28</v>
      </c>
      <c r="D52" s="5">
        <v>70</v>
      </c>
      <c r="E52" s="6">
        <v>5850</v>
      </c>
      <c r="F52" s="2">
        <v>409500</v>
      </c>
      <c r="G52" s="17">
        <v>3315</v>
      </c>
      <c r="H52" s="17">
        <f t="shared" si="0"/>
        <v>232050</v>
      </c>
      <c r="I52" s="17">
        <v>2760</v>
      </c>
      <c r="J52" s="17">
        <f t="shared" ref="J52:J65" si="1">I52*D52</f>
        <v>193200</v>
      </c>
      <c r="K52" s="20">
        <v>2276</v>
      </c>
      <c r="L52" s="20">
        <f>K52*D52</f>
        <v>159320</v>
      </c>
      <c r="M52" s="17"/>
      <c r="N52" s="17"/>
      <c r="O52" s="17">
        <v>2665</v>
      </c>
      <c r="P52" s="17">
        <f>O52*D52</f>
        <v>186550</v>
      </c>
    </row>
    <row r="53" spans="1:16" x14ac:dyDescent="0.2">
      <c r="A53" s="1">
        <v>47</v>
      </c>
      <c r="B53" s="56" t="s">
        <v>29</v>
      </c>
      <c r="C53" s="4" t="s">
        <v>28</v>
      </c>
      <c r="D53" s="5">
        <v>72</v>
      </c>
      <c r="E53" s="6">
        <v>3400</v>
      </c>
      <c r="F53" s="2">
        <v>244800</v>
      </c>
      <c r="G53" s="17">
        <v>1850</v>
      </c>
      <c r="H53" s="17">
        <f t="shared" si="0"/>
        <v>133200</v>
      </c>
      <c r="I53" s="17">
        <v>1500</v>
      </c>
      <c r="J53" s="17">
        <f t="shared" si="1"/>
        <v>108000</v>
      </c>
      <c r="K53" s="20">
        <v>1183</v>
      </c>
      <c r="L53" s="20">
        <f>K53*D53</f>
        <v>85176</v>
      </c>
      <c r="M53" s="17"/>
      <c r="N53" s="17"/>
      <c r="O53" s="17">
        <v>1390</v>
      </c>
      <c r="P53" s="17">
        <f>O53*D53</f>
        <v>100080</v>
      </c>
    </row>
    <row r="54" spans="1:16" x14ac:dyDescent="0.2">
      <c r="A54" s="1">
        <v>48</v>
      </c>
      <c r="B54" s="56" t="s">
        <v>53</v>
      </c>
      <c r="C54" s="4" t="s">
        <v>28</v>
      </c>
      <c r="D54" s="5">
        <v>6</v>
      </c>
      <c r="E54" s="2">
        <v>264000</v>
      </c>
      <c r="F54" s="2">
        <v>1584000</v>
      </c>
      <c r="G54" s="17"/>
      <c r="H54" s="17"/>
      <c r="I54" s="21">
        <v>37400</v>
      </c>
      <c r="J54" s="21">
        <f t="shared" si="1"/>
        <v>224400</v>
      </c>
      <c r="K54" s="17"/>
      <c r="L54" s="17"/>
      <c r="M54" s="17"/>
      <c r="N54" s="17"/>
      <c r="O54" s="17"/>
      <c r="P54" s="17"/>
    </row>
    <row r="55" spans="1:16" x14ac:dyDescent="0.2">
      <c r="A55" s="1">
        <v>49</v>
      </c>
      <c r="B55" s="56" t="s">
        <v>54</v>
      </c>
      <c r="C55" s="4" t="s">
        <v>28</v>
      </c>
      <c r="D55" s="5">
        <v>6</v>
      </c>
      <c r="E55" s="6">
        <v>184800</v>
      </c>
      <c r="F55" s="2">
        <v>1108800</v>
      </c>
      <c r="G55" s="17"/>
      <c r="H55" s="17"/>
      <c r="I55" s="21">
        <v>26180</v>
      </c>
      <c r="J55" s="21">
        <f t="shared" si="1"/>
        <v>157080</v>
      </c>
      <c r="K55" s="17"/>
      <c r="L55" s="17"/>
      <c r="M55" s="17"/>
      <c r="N55" s="17"/>
      <c r="O55" s="17"/>
      <c r="P55" s="17"/>
    </row>
    <row r="56" spans="1:16" x14ac:dyDescent="0.2">
      <c r="A56" s="1">
        <v>50</v>
      </c>
      <c r="B56" s="56" t="s">
        <v>55</v>
      </c>
      <c r="C56" s="4" t="s">
        <v>28</v>
      </c>
      <c r="D56" s="5">
        <v>6</v>
      </c>
      <c r="E56" s="6">
        <v>224400</v>
      </c>
      <c r="F56" s="2">
        <v>1346400</v>
      </c>
      <c r="G56" s="17"/>
      <c r="H56" s="17"/>
      <c r="I56" s="21">
        <v>31790</v>
      </c>
      <c r="J56" s="21">
        <f t="shared" si="1"/>
        <v>190740</v>
      </c>
      <c r="K56" s="17"/>
      <c r="L56" s="17"/>
      <c r="M56" s="17"/>
      <c r="N56" s="17"/>
      <c r="O56" s="17"/>
      <c r="P56" s="17"/>
    </row>
    <row r="57" spans="1:16" x14ac:dyDescent="0.2">
      <c r="A57" s="1">
        <v>51</v>
      </c>
      <c r="B57" s="56" t="s">
        <v>56</v>
      </c>
      <c r="C57" s="4" t="s">
        <v>30</v>
      </c>
      <c r="D57" s="5">
        <v>20</v>
      </c>
      <c r="E57" s="6">
        <v>4500</v>
      </c>
      <c r="F57" s="2">
        <v>90000</v>
      </c>
      <c r="G57" s="17"/>
      <c r="H57" s="17"/>
      <c r="I57" s="17">
        <v>4400</v>
      </c>
      <c r="J57" s="17">
        <f t="shared" si="1"/>
        <v>88000</v>
      </c>
      <c r="K57" s="17"/>
      <c r="L57" s="17"/>
      <c r="M57" s="20">
        <v>2900</v>
      </c>
      <c r="N57" s="20">
        <f>M57*D57</f>
        <v>58000</v>
      </c>
      <c r="O57" s="17"/>
      <c r="P57" s="17"/>
    </row>
    <row r="58" spans="1:16" x14ac:dyDescent="0.2">
      <c r="A58" s="52">
        <v>52</v>
      </c>
      <c r="B58" s="56" t="s">
        <v>79</v>
      </c>
      <c r="C58" s="4" t="s">
        <v>17</v>
      </c>
      <c r="D58" s="5">
        <v>0.8</v>
      </c>
      <c r="E58" s="6">
        <v>90000</v>
      </c>
      <c r="F58" s="2">
        <v>72000</v>
      </c>
      <c r="G58" s="17"/>
      <c r="H58" s="17"/>
      <c r="I58" s="17">
        <v>31700</v>
      </c>
      <c r="J58" s="17">
        <f t="shared" si="1"/>
        <v>25360</v>
      </c>
      <c r="K58" s="17"/>
      <c r="L58" s="17"/>
      <c r="M58" s="20">
        <v>14000</v>
      </c>
      <c r="N58" s="20">
        <f>M58*D58</f>
        <v>11200</v>
      </c>
      <c r="O58" s="17"/>
      <c r="P58" s="17"/>
    </row>
    <row r="59" spans="1:16" ht="63.75" x14ac:dyDescent="0.2">
      <c r="A59" s="1">
        <v>53</v>
      </c>
      <c r="B59" s="56" t="s">
        <v>31</v>
      </c>
      <c r="C59" s="4" t="s">
        <v>30</v>
      </c>
      <c r="D59" s="5">
        <v>550</v>
      </c>
      <c r="E59" s="6">
        <v>8400</v>
      </c>
      <c r="F59" s="2">
        <v>4620000</v>
      </c>
      <c r="G59" s="17"/>
      <c r="H59" s="17"/>
      <c r="I59" s="42" t="s">
        <v>114</v>
      </c>
      <c r="J59" s="29"/>
      <c r="K59" s="17"/>
      <c r="L59" s="17"/>
      <c r="M59" s="20">
        <v>3200</v>
      </c>
      <c r="N59" s="20">
        <f>M59*D59</f>
        <v>1760000</v>
      </c>
      <c r="O59" s="17"/>
      <c r="P59" s="17"/>
    </row>
    <row r="60" spans="1:16" x14ac:dyDescent="0.2">
      <c r="A60" s="1">
        <v>54</v>
      </c>
      <c r="B60" s="56" t="s">
        <v>32</v>
      </c>
      <c r="C60" s="4" t="s">
        <v>30</v>
      </c>
      <c r="D60" s="5">
        <v>820</v>
      </c>
      <c r="E60" s="6">
        <v>4500</v>
      </c>
      <c r="F60" s="2">
        <v>3690000</v>
      </c>
      <c r="G60" s="17"/>
      <c r="H60" s="17"/>
      <c r="I60" s="21">
        <v>7400</v>
      </c>
      <c r="J60" s="21">
        <f t="shared" si="1"/>
        <v>6068000</v>
      </c>
      <c r="K60" s="17"/>
      <c r="L60" s="17"/>
      <c r="M60" s="17"/>
      <c r="N60" s="17"/>
      <c r="O60" s="17"/>
      <c r="P60" s="17"/>
    </row>
    <row r="61" spans="1:16" x14ac:dyDescent="0.2">
      <c r="A61" s="1">
        <v>55</v>
      </c>
      <c r="B61" s="56" t="s">
        <v>33</v>
      </c>
      <c r="C61" s="4" t="s">
        <v>30</v>
      </c>
      <c r="D61" s="5">
        <v>150</v>
      </c>
      <c r="E61" s="6">
        <v>9500</v>
      </c>
      <c r="F61" s="2">
        <v>1425000</v>
      </c>
      <c r="G61" s="17"/>
      <c r="H61" s="17"/>
      <c r="I61" s="21">
        <v>9375</v>
      </c>
      <c r="J61" s="21">
        <f t="shared" si="1"/>
        <v>1406250</v>
      </c>
      <c r="K61" s="17"/>
      <c r="L61" s="17"/>
      <c r="M61" s="17"/>
      <c r="N61" s="17"/>
      <c r="O61" s="17"/>
      <c r="P61" s="17"/>
    </row>
    <row r="62" spans="1:16" x14ac:dyDescent="0.2">
      <c r="A62" s="1">
        <v>56</v>
      </c>
      <c r="B62" s="56" t="s">
        <v>34</v>
      </c>
      <c r="C62" s="4" t="s">
        <v>30</v>
      </c>
      <c r="D62" s="5">
        <v>600</v>
      </c>
      <c r="E62" s="6">
        <v>11500</v>
      </c>
      <c r="F62" s="2">
        <v>6900000</v>
      </c>
      <c r="G62" s="17"/>
      <c r="H62" s="17"/>
      <c r="I62" s="17">
        <v>11394</v>
      </c>
      <c r="J62" s="17">
        <f t="shared" si="1"/>
        <v>6836400</v>
      </c>
      <c r="K62" s="17"/>
      <c r="L62" s="17"/>
      <c r="M62" s="20">
        <v>4300</v>
      </c>
      <c r="N62" s="20">
        <f>M62*D62</f>
        <v>2580000</v>
      </c>
      <c r="O62" s="17"/>
      <c r="P62" s="17"/>
    </row>
    <row r="63" spans="1:16" ht="63.75" x14ac:dyDescent="0.2">
      <c r="A63" s="1">
        <v>57</v>
      </c>
      <c r="B63" s="56" t="s">
        <v>80</v>
      </c>
      <c r="C63" s="4" t="s">
        <v>35</v>
      </c>
      <c r="D63" s="5">
        <v>4</v>
      </c>
      <c r="E63" s="6">
        <v>40000</v>
      </c>
      <c r="F63" s="2">
        <v>160000</v>
      </c>
      <c r="G63" s="17"/>
      <c r="H63" s="17"/>
      <c r="I63" s="42" t="s">
        <v>114</v>
      </c>
      <c r="J63" s="18"/>
      <c r="K63" s="17"/>
      <c r="L63" s="17"/>
      <c r="M63" s="17"/>
      <c r="N63" s="17"/>
      <c r="O63" s="17"/>
      <c r="P63" s="17"/>
    </row>
    <row r="64" spans="1:16" ht="63.75" x14ac:dyDescent="0.2">
      <c r="A64" s="1">
        <v>58</v>
      </c>
      <c r="B64" s="56" t="s">
        <v>81</v>
      </c>
      <c r="C64" s="4" t="s">
        <v>35</v>
      </c>
      <c r="D64" s="5">
        <v>4</v>
      </c>
      <c r="E64" s="6">
        <v>56100</v>
      </c>
      <c r="F64" s="2">
        <v>224400</v>
      </c>
      <c r="G64" s="17"/>
      <c r="H64" s="17"/>
      <c r="I64" s="42" t="s">
        <v>114</v>
      </c>
      <c r="J64" s="18"/>
      <c r="K64" s="17"/>
      <c r="L64" s="17"/>
      <c r="M64" s="17"/>
      <c r="N64" s="17"/>
      <c r="O64" s="17"/>
      <c r="P64" s="17"/>
    </row>
    <row r="65" spans="1:16" x14ac:dyDescent="0.2">
      <c r="A65" s="1">
        <v>59</v>
      </c>
      <c r="B65" s="56" t="s">
        <v>105</v>
      </c>
      <c r="C65" s="4" t="s">
        <v>17</v>
      </c>
      <c r="D65" s="5">
        <v>3</v>
      </c>
      <c r="E65" s="6">
        <v>58000</v>
      </c>
      <c r="F65" s="2">
        <v>174000</v>
      </c>
      <c r="G65" s="17"/>
      <c r="H65" s="17"/>
      <c r="I65" s="21">
        <v>20570</v>
      </c>
      <c r="J65" s="21">
        <f t="shared" si="1"/>
        <v>61710</v>
      </c>
      <c r="K65" s="17"/>
      <c r="L65" s="17"/>
      <c r="M65" s="17"/>
      <c r="N65" s="17"/>
      <c r="O65" s="17"/>
      <c r="P65" s="17"/>
    </row>
    <row r="66" spans="1:16" s="30" customFormat="1" x14ac:dyDescent="0.2">
      <c r="A66" s="23">
        <v>60</v>
      </c>
      <c r="B66" s="24" t="s">
        <v>36</v>
      </c>
      <c r="C66" s="25" t="s">
        <v>30</v>
      </c>
      <c r="D66" s="26">
        <v>2</v>
      </c>
      <c r="E66" s="27">
        <v>1320</v>
      </c>
      <c r="F66" s="28">
        <v>2640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s="30" customFormat="1" x14ac:dyDescent="0.2">
      <c r="A67" s="23">
        <v>61</v>
      </c>
      <c r="B67" s="24" t="s">
        <v>37</v>
      </c>
      <c r="C67" s="25" t="s">
        <v>30</v>
      </c>
      <c r="D67" s="26">
        <v>2</v>
      </c>
      <c r="E67" s="27">
        <v>4400</v>
      </c>
      <c r="F67" s="28">
        <v>8800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s="30" customFormat="1" x14ac:dyDescent="0.2">
      <c r="A68" s="23">
        <v>62</v>
      </c>
      <c r="B68" s="24" t="s">
        <v>38</v>
      </c>
      <c r="C68" s="25" t="s">
        <v>30</v>
      </c>
      <c r="D68" s="26">
        <v>3</v>
      </c>
      <c r="E68" s="27">
        <v>3600</v>
      </c>
      <c r="F68" s="28">
        <v>10800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x14ac:dyDescent="0.2">
      <c r="A69" s="1">
        <v>63</v>
      </c>
      <c r="B69" s="56" t="s">
        <v>82</v>
      </c>
      <c r="C69" s="4" t="s">
        <v>39</v>
      </c>
      <c r="D69" s="5">
        <v>3</v>
      </c>
      <c r="E69" s="6">
        <v>2340</v>
      </c>
      <c r="F69" s="2">
        <v>7020</v>
      </c>
      <c r="G69" s="20">
        <v>900</v>
      </c>
      <c r="H69" s="20">
        <f t="shared" si="0"/>
        <v>2700</v>
      </c>
      <c r="I69" s="17"/>
      <c r="J69" s="17"/>
      <c r="K69" s="17">
        <v>1013</v>
      </c>
      <c r="L69" s="17">
        <f>K69*D69</f>
        <v>3039</v>
      </c>
      <c r="M69" s="17"/>
      <c r="N69" s="17"/>
      <c r="O69" s="17">
        <v>1185</v>
      </c>
      <c r="P69" s="17">
        <f>O69*D69</f>
        <v>3555</v>
      </c>
    </row>
    <row r="70" spans="1:16" s="30" customFormat="1" x14ac:dyDescent="0.2">
      <c r="A70" s="23">
        <v>64</v>
      </c>
      <c r="B70" s="24" t="s">
        <v>40</v>
      </c>
      <c r="C70" s="25" t="s">
        <v>30</v>
      </c>
      <c r="D70" s="26">
        <v>2</v>
      </c>
      <c r="E70" s="27">
        <v>6800</v>
      </c>
      <c r="F70" s="28">
        <v>13600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s="30" customFormat="1" x14ac:dyDescent="0.2">
      <c r="A71" s="23">
        <v>65</v>
      </c>
      <c r="B71" s="24" t="s">
        <v>41</v>
      </c>
      <c r="C71" s="25" t="s">
        <v>30</v>
      </c>
      <c r="D71" s="26">
        <v>6</v>
      </c>
      <c r="E71" s="27">
        <v>2200</v>
      </c>
      <c r="F71" s="28">
        <v>13200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s="30" customFormat="1" x14ac:dyDescent="0.2">
      <c r="A72" s="23">
        <v>67</v>
      </c>
      <c r="B72" s="24" t="s">
        <v>83</v>
      </c>
      <c r="C72" s="25" t="s">
        <v>0</v>
      </c>
      <c r="D72" s="26">
        <v>1</v>
      </c>
      <c r="E72" s="27">
        <v>10710</v>
      </c>
      <c r="F72" s="28">
        <v>10710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s="30" customFormat="1" x14ac:dyDescent="0.2">
      <c r="A73" s="23">
        <v>68</v>
      </c>
      <c r="B73" s="24" t="s">
        <v>42</v>
      </c>
      <c r="C73" s="25" t="s">
        <v>43</v>
      </c>
      <c r="D73" s="26">
        <v>40</v>
      </c>
      <c r="E73" s="27">
        <v>25</v>
      </c>
      <c r="F73" s="28">
        <v>1000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s="30" customFormat="1" x14ac:dyDescent="0.2">
      <c r="A74" s="23">
        <v>69</v>
      </c>
      <c r="B74" s="24" t="s">
        <v>84</v>
      </c>
      <c r="C74" s="25" t="s">
        <v>39</v>
      </c>
      <c r="D74" s="26">
        <v>1</v>
      </c>
      <c r="E74" s="27">
        <v>2027.4</v>
      </c>
      <c r="F74" s="28">
        <v>2027.4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s="30" customFormat="1" x14ac:dyDescent="0.2">
      <c r="A75" s="23">
        <v>70</v>
      </c>
      <c r="B75" s="24" t="s">
        <v>44</v>
      </c>
      <c r="C75" s="25" t="s">
        <v>45</v>
      </c>
      <c r="D75" s="26">
        <v>50</v>
      </c>
      <c r="E75" s="27">
        <v>520</v>
      </c>
      <c r="F75" s="28">
        <v>26000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s="48" customFormat="1" x14ac:dyDescent="0.2">
      <c r="A76" s="43"/>
      <c r="B76" s="58" t="s">
        <v>46</v>
      </c>
      <c r="C76" s="44"/>
      <c r="D76" s="45"/>
      <c r="E76" s="46"/>
      <c r="F76" s="47"/>
      <c r="G76" s="20"/>
      <c r="H76" s="20">
        <f>H7+H8+H11+H12+H13+H14+H19+H20+H23+H24+H49+H69</f>
        <v>482250</v>
      </c>
      <c r="I76" s="20"/>
      <c r="J76" s="20"/>
      <c r="K76" s="20"/>
      <c r="L76" s="20">
        <f>L29+L33+L34+L45+L48+L52+L53</f>
        <v>407075</v>
      </c>
      <c r="M76" s="20"/>
      <c r="N76" s="20">
        <f>N57+N58+N59+N62</f>
        <v>4409200</v>
      </c>
      <c r="O76" s="20"/>
      <c r="P76" s="20">
        <f>P30+P32+P38+P39+P40</f>
        <v>2692095</v>
      </c>
    </row>
    <row r="77" spans="1:16" s="50" customFormat="1" x14ac:dyDescent="0.2">
      <c r="A77" s="49"/>
      <c r="B77" s="59"/>
      <c r="C77" s="49"/>
      <c r="D77" s="49"/>
      <c r="E77" s="49"/>
      <c r="F77" s="49"/>
      <c r="G77" s="49"/>
      <c r="H77" s="51">
        <f>H9+H10+H15+H16+H17+H18+H21+H27+H28+H31+H46</f>
        <v>389000</v>
      </c>
      <c r="I77" s="49"/>
      <c r="J77" s="51">
        <f>J54+J55+J56+J60+J61+J65</f>
        <v>8108180</v>
      </c>
      <c r="K77" s="49"/>
      <c r="L77" s="49"/>
      <c r="M77" s="49"/>
      <c r="N77" s="49"/>
      <c r="O77" s="49"/>
      <c r="P77" s="51">
        <f>P42</f>
        <v>31500</v>
      </c>
    </row>
    <row r="78" spans="1:16" x14ac:dyDescent="0.2">
      <c r="A78" s="70" t="s">
        <v>60</v>
      </c>
      <c r="B78" s="70"/>
      <c r="C78" s="70" t="s">
        <v>61</v>
      </c>
      <c r="D78" s="70"/>
      <c r="E78" s="70"/>
      <c r="F78" s="70"/>
    </row>
    <row r="79" spans="1:16" x14ac:dyDescent="0.2">
      <c r="A79" s="13"/>
      <c r="B79" s="14"/>
      <c r="C79" s="14"/>
      <c r="D79" s="14"/>
      <c r="E79" s="14"/>
      <c r="F79" s="14"/>
    </row>
    <row r="80" spans="1:16" x14ac:dyDescent="0.2">
      <c r="A80" s="69" t="s">
        <v>62</v>
      </c>
      <c r="B80" s="69"/>
      <c r="C80" s="69" t="s">
        <v>63</v>
      </c>
      <c r="D80" s="69"/>
      <c r="E80" s="69"/>
      <c r="F80" s="69"/>
    </row>
    <row r="81" spans="1:6" x14ac:dyDescent="0.2">
      <c r="A81" s="69" t="s">
        <v>74</v>
      </c>
      <c r="B81" s="69"/>
      <c r="C81" s="14" t="s">
        <v>75</v>
      </c>
      <c r="D81" s="14"/>
      <c r="E81" s="14"/>
      <c r="F81" s="14"/>
    </row>
    <row r="82" spans="1:6" x14ac:dyDescent="0.2">
      <c r="A82" s="69" t="s">
        <v>64</v>
      </c>
      <c r="B82" s="69"/>
      <c r="C82" s="69" t="s">
        <v>65</v>
      </c>
      <c r="D82" s="69"/>
      <c r="E82" s="69"/>
      <c r="F82" s="69"/>
    </row>
    <row r="83" spans="1:6" x14ac:dyDescent="0.2">
      <c r="A83" s="69" t="s">
        <v>66</v>
      </c>
      <c r="B83" s="69"/>
      <c r="C83" s="69" t="s">
        <v>67</v>
      </c>
      <c r="D83" s="69"/>
      <c r="E83" s="69"/>
      <c r="F83" s="69"/>
    </row>
    <row r="84" spans="1:6" x14ac:dyDescent="0.2">
      <c r="A84" s="69" t="s">
        <v>68</v>
      </c>
      <c r="B84" s="69"/>
      <c r="C84" s="69" t="s">
        <v>69</v>
      </c>
      <c r="D84" s="69"/>
      <c r="E84" s="69"/>
      <c r="F84" s="69"/>
    </row>
    <row r="85" spans="1:6" x14ac:dyDescent="0.2">
      <c r="A85" s="69" t="s">
        <v>70</v>
      </c>
      <c r="B85" s="69"/>
      <c r="C85" s="69" t="s">
        <v>71</v>
      </c>
      <c r="D85" s="69"/>
      <c r="E85" s="69"/>
      <c r="F85" s="69"/>
    </row>
    <row r="86" spans="1:6" x14ac:dyDescent="0.2">
      <c r="A86" s="15"/>
      <c r="B86" s="14"/>
      <c r="C86" s="14"/>
      <c r="D86" s="14"/>
      <c r="E86" s="14"/>
      <c r="F86" s="14"/>
    </row>
    <row r="87" spans="1:6" x14ac:dyDescent="0.2">
      <c r="A87" s="69" t="s">
        <v>72</v>
      </c>
      <c r="B87" s="69"/>
      <c r="C87" s="69" t="s">
        <v>73</v>
      </c>
      <c r="D87" s="69"/>
      <c r="E87" s="69"/>
      <c r="F87" s="69"/>
    </row>
    <row r="88" spans="1:6" x14ac:dyDescent="0.2">
      <c r="A88" s="12"/>
    </row>
  </sheetData>
  <mergeCells count="35">
    <mergeCell ref="M5:M6"/>
    <mergeCell ref="N5:N6"/>
    <mergeCell ref="O5:O6"/>
    <mergeCell ref="P5:P6"/>
    <mergeCell ref="G5:G6"/>
    <mergeCell ref="H5:H6"/>
    <mergeCell ref="I5:I6"/>
    <mergeCell ref="J5:J6"/>
    <mergeCell ref="L5:L6"/>
    <mergeCell ref="K5:K6"/>
    <mergeCell ref="A84:B84"/>
    <mergeCell ref="A85:B85"/>
    <mergeCell ref="A87:B87"/>
    <mergeCell ref="C78:F78"/>
    <mergeCell ref="C80:F80"/>
    <mergeCell ref="C82:F82"/>
    <mergeCell ref="C83:F83"/>
    <mergeCell ref="C84:F84"/>
    <mergeCell ref="C85:F85"/>
    <mergeCell ref="C87:F87"/>
    <mergeCell ref="A78:B78"/>
    <mergeCell ref="A80:B80"/>
    <mergeCell ref="A81:B81"/>
    <mergeCell ref="A82:B82"/>
    <mergeCell ref="A83:B83"/>
    <mergeCell ref="B76:B77"/>
    <mergeCell ref="A26:B26"/>
    <mergeCell ref="A37:B37"/>
    <mergeCell ref="A43:B43"/>
    <mergeCell ref="A4:F4"/>
    <mergeCell ref="C5:C6"/>
    <mergeCell ref="D5:D6"/>
    <mergeCell ref="E5:E6"/>
    <mergeCell ref="F5:F6"/>
    <mergeCell ref="A5:A6"/>
  </mergeCells>
  <pageMargins left="0.7" right="0.7" top="0.75" bottom="0.75" header="0.3" footer="0.3"/>
  <pageSetup paperSize="9" scale="5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cp:lastPrinted>2019-04-15T08:22:04Z</cp:lastPrinted>
  <dcterms:created xsi:type="dcterms:W3CDTF">2019-03-18T03:35:25Z</dcterms:created>
  <dcterms:modified xsi:type="dcterms:W3CDTF">2019-04-15T10:09:21Z</dcterms:modified>
</cp:coreProperties>
</file>