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МИ'!$A$1:$S$47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S39" i="1" l="1"/>
  <c r="G12" i="1" l="1"/>
  <c r="G13" i="1"/>
  <c r="G14" i="1"/>
  <c r="G15" i="1"/>
  <c r="G23" i="1" l="1"/>
  <c r="G24" i="1"/>
  <c r="G8" i="1" l="1"/>
  <c r="G7" i="1"/>
  <c r="G6" i="1" s="1"/>
  <c r="G11" i="1" l="1"/>
  <c r="G16" i="1"/>
  <c r="G17" i="1"/>
  <c r="G18" i="1"/>
  <c r="G19" i="1"/>
  <c r="G20" i="1"/>
  <c r="G10" i="1"/>
  <c r="G9" i="1" l="1"/>
  <c r="G38" i="1"/>
  <c r="G37" i="1"/>
  <c r="G36" i="1"/>
  <c r="G35" i="1"/>
  <c r="G26" i="1"/>
  <c r="G34" i="1"/>
  <c r="G33" i="1"/>
  <c r="G32" i="1"/>
  <c r="G31" i="1"/>
  <c r="G30" i="1"/>
  <c r="G29" i="1"/>
  <c r="G28" i="1"/>
  <c r="G27" i="1"/>
  <c r="G25" i="1"/>
  <c r="G22" i="1"/>
  <c r="G21" i="1" l="1"/>
  <c r="G39" i="1" s="1"/>
</calcChain>
</file>

<file path=xl/sharedStrings.xml><?xml version="1.0" encoding="utf-8"?>
<sst xmlns="http://schemas.openxmlformats.org/spreadsheetml/2006/main" count="125" uniqueCount="93">
  <si>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</si>
  <si>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</si>
  <si>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</si>
  <si>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</si>
  <si>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</si>
  <si>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</si>
  <si>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</si>
  <si>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</si>
  <si>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</si>
  <si>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</si>
  <si>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</si>
  <si>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</si>
  <si>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</si>
  <si>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</si>
  <si>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Губка гемостатическая содержащая фибриноген и тромбин, содержащая фибриноген, тромбин, размер 4,8*4,8</t>
  </si>
  <si>
    <t>Губка гемостатическая содержащая фибриноген и тромбин, содержащая фибриноген, тромбин, размер 9,5*4,8</t>
  </si>
  <si>
    <t xml:space="preserve">Аспирационный наконечник </t>
  </si>
  <si>
    <t>Комплекты для ТУР операции</t>
  </si>
  <si>
    <t>комплект</t>
  </si>
  <si>
    <t>ампула</t>
  </si>
  <si>
    <t>флакон</t>
  </si>
  <si>
    <t>Лекарственные средства</t>
  </si>
  <si>
    <t>раствор для наружного применения 10 % 20 мл</t>
  </si>
  <si>
    <t>Бинты изготовлены из отбеленной медицинской марли. Длина и ширина  7м х 14см; стерильный</t>
  </si>
  <si>
    <t>штук</t>
  </si>
  <si>
    <t>Зонд ректальный (ПХВ) для одноразового применения размер №30</t>
  </si>
  <si>
    <t>шт</t>
  </si>
  <si>
    <t>Катетер внутривенный Бабочка, размер 21G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</si>
  <si>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</si>
  <si>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</si>
  <si>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 xml:space="preserve">Спринцовка размер №9 с твердым наконечником </t>
  </si>
  <si>
    <t>Калия перманганат 10% 50,0</t>
  </si>
  <si>
    <t>Калия перманганат 0,1% 50,0</t>
  </si>
  <si>
    <t>Аммиак, 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</si>
  <si>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</si>
  <si>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</si>
  <si>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</si>
  <si>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</si>
  <si>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</si>
  <si>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</si>
  <si>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</si>
  <si>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Растворитель для приготовления лекарственных форм для инъекций 5 мл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</si>
  <si>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</si>
  <si>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</si>
  <si>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</si>
  <si>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</si>
  <si>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</si>
  <si>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</si>
  <si>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</si>
  <si>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</si>
  <si>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</si>
  <si>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</si>
  <si>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</si>
  <si>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</si>
  <si>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</si>
  <si>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</si>
  <si>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</si>
  <si>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Бинт стерильный</t>
  </si>
  <si>
    <t>Спринцовка №9 с твердым наконечником, резиновая для отсасывания жидкости из полостей организма, 270 мл</t>
  </si>
  <si>
    <t>Спринцовка №1 с твердым наконечником, 30 мл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</si>
  <si>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</si>
  <si>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Шприц  одноразовый 50,0 мл тип соединение Luer-Lock для шприцевых насосов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</si>
  <si>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</si>
  <si>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</si>
  <si>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</si>
  <si>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</si>
  <si>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</si>
  <si>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водный раствор 10%, 50,0мл</t>
  </si>
  <si>
    <t>раствор для наружного применения 0,1%-50,0</t>
  </si>
  <si>
    <t>Лекарственные препараты, изготовленных в аптеках</t>
  </si>
  <si>
    <t>Винкристин</t>
  </si>
  <si>
    <t>Раствор для внутривенного введения 0,5 мг/мл, 2 мл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</si>
  <si>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</si>
  <si>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</si>
  <si>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 xml:space="preserve"> </t>
  </si>
  <si>
    <t>ТОО "САПА Мед Астана" Цена</t>
  </si>
  <si>
    <t>ТОО "САПА Мед Астана" Сумма</t>
  </si>
  <si>
    <t>к протоколу 62 от 04.09.2024г.</t>
  </si>
  <si>
    <t>на основании п.75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</t>
  </si>
  <si>
    <t>ТОО "Alem-med.kz" Цена</t>
  </si>
  <si>
    <t>ТОО "Alem-med.kz" Сумма</t>
  </si>
  <si>
    <t>ТОО "АЛЬЯНС-ФАРМ" Цена</t>
  </si>
  <si>
    <t>ТОО "АЛЬЯНС-ФАРМ" Сумма</t>
  </si>
  <si>
    <t>ТОО "«MEDICAL MARKETING GROUP KZ»(МЕДИКАЛ МАРКЕТИНГ ГРУПП КЗ)" Цена</t>
  </si>
  <si>
    <t>ТОО "«MEDICAL MARKETING GROUP KZ»(МЕДИКАЛ МАРКЕТИНГ ГРУПП КЗ)" Сумма</t>
  </si>
  <si>
    <t>ТОО "Общество инвалидов EcoCom" Цена</t>
  </si>
  <si>
    <t>ТОО "Общество инвалидов EcoCom" Сумма</t>
  </si>
  <si>
    <t>ТОО "АЛЬЯНС" Цена</t>
  </si>
  <si>
    <t>ТОО "АЛЬЯНС"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</si>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</sst>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  <xf numFmtId="0" fontId="13" fillId="0" borderId="0"/>
  </cellStyleXfs>
  <cellXfs count="5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43" fontId="7" fillId="0" borderId="0" xfId="22" applyFont="1" applyAlignment="1">
      <alignment horizontal="right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43" fontId="10" fillId="0" borderId="0" xfId="22" applyFont="1" applyAlignment="1">
      <alignment horizontal="right"/>
    </xf>
    <xf numFmtId="43" fontId="11" fillId="0" borderId="2" xfId="22" applyFont="1" applyFill="1" applyBorder="1" applyAlignment="1">
      <alignment horizontal="right" vertical="top" wrapText="1"/>
    </xf>
    <xf numFmtId="43" fontId="10" fillId="0" borderId="0" xfId="22" applyFont="1" applyFill="1" applyBorder="1" applyAlignment="1">
      <alignment horizontal="righ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19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/>
    </xf>
    <xf numFmtId="43" fontId="8" fillId="0" borderId="2" xfId="22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top" wrapText="1"/>
    </xf>
    <xf numFmtId="43" fontId="8" fillId="0" borderId="2" xfId="22" applyFont="1" applyFill="1" applyBorder="1" applyAlignment="1">
      <alignment horizontal="right" vertical="top" wrapText="1"/>
    </xf>
    <xf numFmtId="0" fontId="7" fillId="0" borderId="0" xfId="1" applyNumberFormat="1" applyFont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NumberFormat="1" applyFont="1" applyFill="1" applyBorder="1" applyAlignment="1">
      <alignment horizontal="center" vertical="top" wrapText="1"/>
    </xf>
    <xf numFmtId="0" fontId="10" fillId="0" borderId="0" xfId="1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3" fontId="8" fillId="2" borderId="2" xfId="22" applyFont="1" applyFill="1" applyBorder="1" applyAlignment="1">
      <alignment horizontal="center" vertical="center" wrapText="1"/>
    </xf>
    <xf numFmtId="43" fontId="8" fillId="2" borderId="2" xfId="22" applyFont="1" applyFill="1" applyBorder="1" applyAlignment="1">
      <alignment horizontal="right" vertical="center" wrapText="1"/>
    </xf>
    <xf numFmtId="43" fontId="7" fillId="0" borderId="0" xfId="22" applyFont="1" applyAlignment="1">
      <alignment horizontal="right" vertical="center" wrapText="1"/>
    </xf>
    <xf numFmtId="43" fontId="7" fillId="0" borderId="0" xfId="22" applyFont="1" applyFill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7" fillId="2" borderId="2" xfId="22" applyFont="1" applyFill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8" fillId="0" borderId="2" xfId="22" applyFont="1" applyBorder="1" applyAlignment="1">
      <alignment horizontal="right" vertical="center" wrapText="1"/>
    </xf>
    <xf numFmtId="49" fontId="7" fillId="2" borderId="2" xfId="22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43" fontId="10" fillId="0" borderId="0" xfId="22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</cellXfs>
  <cellStyles count="26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2 3 23" xfId="25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view="pageBreakPreview" zoomScale="80" zoomScaleSheetLayoutView="80" workbookViewId="0">
      <selection activeCell="J12" sqref="J12"/>
    </sheetView>
  </sheetViews>
  <sheetFormatPr defaultColWidth="8.85546875" defaultRowHeight="12" x14ac:dyDescent="0.2"/>
  <cols>
    <col min="1" max="1" width="6.42578125" style="1" customWidth="1"/>
    <col min="2" max="2" width="28.140625" style="14" customWidth="1"/>
    <col min="3" max="3" width="38.140625" style="1" customWidth="1"/>
    <col min="4" max="4" width="9" style="27" customWidth="1"/>
    <col min="5" max="5" width="7.7109375" style="38" customWidth="1"/>
    <col min="6" max="6" width="12.140625" style="17" customWidth="1"/>
    <col min="7" max="7" width="16" style="10" customWidth="1"/>
    <col min="8" max="19" width="18.28515625" style="47" customWidth="1"/>
    <col min="20" max="16384" width="8.85546875" style="1"/>
  </cols>
  <sheetData>
    <row r="1" spans="1:19" x14ac:dyDescent="0.2">
      <c r="E1" s="32" t="s">
        <v>0</v>
      </c>
      <c r="F1" s="10"/>
    </row>
    <row r="2" spans="1:19" x14ac:dyDescent="0.2">
      <c r="E2" s="32" t="s">
        <v>77</v>
      </c>
      <c r="F2" s="10"/>
    </row>
    <row r="4" spans="1:19" s="2" customFormat="1" ht="15.75" customHeight="1" x14ac:dyDescent="0.2">
      <c r="A4" s="41" t="s">
        <v>1</v>
      </c>
      <c r="B4" s="41"/>
      <c r="C4" s="41"/>
      <c r="D4" s="41"/>
      <c r="E4" s="41"/>
      <c r="F4" s="41"/>
      <c r="G4" s="41"/>
      <c r="H4" s="48"/>
      <c r="I4" s="48"/>
      <c r="J4" s="48"/>
      <c r="K4" s="48"/>
      <c r="L4" s="48"/>
      <c r="M4" s="48"/>
      <c r="N4" s="48"/>
      <c r="O4" s="48" t="s">
        <v>74</v>
      </c>
      <c r="P4" s="48"/>
      <c r="Q4" s="48"/>
      <c r="R4" s="48"/>
      <c r="S4" s="48"/>
    </row>
    <row r="5" spans="1:19" s="2" customFormat="1" ht="84.75" customHeight="1" x14ac:dyDescent="0.2">
      <c r="A5" s="12" t="s">
        <v>2</v>
      </c>
      <c r="B5" s="12" t="s">
        <v>3</v>
      </c>
      <c r="C5" s="12" t="s">
        <v>9</v>
      </c>
      <c r="D5" s="20" t="s">
        <v>4</v>
      </c>
      <c r="E5" s="33" t="s">
        <v>5</v>
      </c>
      <c r="F5" s="29" t="s">
        <v>6</v>
      </c>
      <c r="G5" s="29" t="s">
        <v>7</v>
      </c>
      <c r="H5" s="45" t="s">
        <v>81</v>
      </c>
      <c r="I5" s="45" t="s">
        <v>82</v>
      </c>
      <c r="J5" s="45" t="s">
        <v>79</v>
      </c>
      <c r="K5" s="45" t="s">
        <v>80</v>
      </c>
      <c r="L5" s="45" t="s">
        <v>75</v>
      </c>
      <c r="M5" s="45" t="s">
        <v>76</v>
      </c>
      <c r="N5" s="45" t="s">
        <v>83</v>
      </c>
      <c r="O5" s="45" t="s">
        <v>84</v>
      </c>
      <c r="P5" s="45" t="s">
        <v>85</v>
      </c>
      <c r="Q5" s="45" t="s">
        <v>86</v>
      </c>
      <c r="R5" s="45" t="s">
        <v>87</v>
      </c>
      <c r="S5" s="45" t="s">
        <v>88</v>
      </c>
    </row>
    <row r="6" spans="1:19" s="2" customFormat="1" ht="15.75" customHeight="1" x14ac:dyDescent="0.2">
      <c r="A6" s="42" t="s">
        <v>69</v>
      </c>
      <c r="B6" s="43"/>
      <c r="C6" s="43"/>
      <c r="D6" s="43"/>
      <c r="E6" s="43"/>
      <c r="F6" s="44"/>
      <c r="G6" s="26">
        <f>SUM(G7:G8)</f>
        <v>64000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2" customFormat="1" ht="12.75" customHeight="1" x14ac:dyDescent="0.2">
      <c r="A7" s="28">
        <v>1</v>
      </c>
      <c r="B7" s="23" t="s">
        <v>31</v>
      </c>
      <c r="C7" s="23" t="s">
        <v>67</v>
      </c>
      <c r="D7" s="24" t="s">
        <v>20</v>
      </c>
      <c r="E7" s="34">
        <v>80</v>
      </c>
      <c r="F7" s="11">
        <v>350</v>
      </c>
      <c r="G7" s="11">
        <f>E7*F7</f>
        <v>28000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2" customFormat="1" x14ac:dyDescent="0.2">
      <c r="A8" s="28">
        <v>2</v>
      </c>
      <c r="B8" s="23" t="s">
        <v>32</v>
      </c>
      <c r="C8" s="23" t="s">
        <v>68</v>
      </c>
      <c r="D8" s="24" t="s">
        <v>20</v>
      </c>
      <c r="E8" s="34">
        <v>144</v>
      </c>
      <c r="F8" s="11">
        <v>250</v>
      </c>
      <c r="G8" s="11">
        <f>E8*F8</f>
        <v>36000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s="2" customFormat="1" ht="14.25" customHeight="1" x14ac:dyDescent="0.2">
      <c r="A9" s="42" t="s">
        <v>21</v>
      </c>
      <c r="B9" s="43"/>
      <c r="C9" s="43"/>
      <c r="D9" s="43"/>
      <c r="E9" s="43"/>
      <c r="F9" s="44"/>
      <c r="G9" s="26">
        <f>SUM(G10:G20)</f>
        <v>2149893.0299999998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s="2" customFormat="1" ht="24" x14ac:dyDescent="0.2">
      <c r="A10" s="24">
        <v>3</v>
      </c>
      <c r="B10" s="23" t="s">
        <v>33</v>
      </c>
      <c r="C10" s="23" t="s">
        <v>22</v>
      </c>
      <c r="D10" s="24" t="s">
        <v>20</v>
      </c>
      <c r="E10" s="34">
        <v>45</v>
      </c>
      <c r="F10" s="11">
        <v>40.61</v>
      </c>
      <c r="G10" s="11">
        <f>E10*F10</f>
        <v>1827.45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2" customFormat="1" ht="27" customHeight="1" x14ac:dyDescent="0.2">
      <c r="A11" s="24">
        <v>4</v>
      </c>
      <c r="B11" s="23" t="s">
        <v>34</v>
      </c>
      <c r="C11" s="23" t="s">
        <v>35</v>
      </c>
      <c r="D11" s="24" t="s">
        <v>19</v>
      </c>
      <c r="E11" s="34">
        <v>1460</v>
      </c>
      <c r="F11" s="11">
        <v>14.45</v>
      </c>
      <c r="G11" s="11">
        <f t="shared" ref="G11:G20" si="0">E11*F11</f>
        <v>21097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s="2" customFormat="1" ht="36" x14ac:dyDescent="0.2">
      <c r="A12" s="24">
        <v>5</v>
      </c>
      <c r="B12" s="23" t="s">
        <v>72</v>
      </c>
      <c r="C12" s="23" t="s">
        <v>73</v>
      </c>
      <c r="D12" s="24" t="s">
        <v>20</v>
      </c>
      <c r="E12" s="34">
        <v>250</v>
      </c>
      <c r="F12" s="11">
        <v>5616.88</v>
      </c>
      <c r="G12" s="11">
        <f t="shared" si="0"/>
        <v>1404220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2" customFormat="1" ht="22.5" customHeight="1" x14ac:dyDescent="0.2">
      <c r="A13" s="24">
        <v>6</v>
      </c>
      <c r="B13" s="23" t="s">
        <v>36</v>
      </c>
      <c r="C13" s="23" t="s">
        <v>37</v>
      </c>
      <c r="D13" s="24" t="s">
        <v>20</v>
      </c>
      <c r="E13" s="34">
        <v>328</v>
      </c>
      <c r="F13" s="11">
        <v>42.86</v>
      </c>
      <c r="G13" s="11">
        <f t="shared" si="0"/>
        <v>14058.08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s="2" customFormat="1" ht="26.25" customHeight="1" x14ac:dyDescent="0.2">
      <c r="A14" s="24">
        <v>7</v>
      </c>
      <c r="B14" s="23" t="s">
        <v>38</v>
      </c>
      <c r="C14" s="23" t="s">
        <v>39</v>
      </c>
      <c r="D14" s="24" t="s">
        <v>40</v>
      </c>
      <c r="E14" s="34">
        <v>150</v>
      </c>
      <c r="F14" s="11">
        <v>51.98</v>
      </c>
      <c r="G14" s="11">
        <f t="shared" si="0"/>
        <v>7796.9999999999991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s="2" customFormat="1" ht="23.25" customHeight="1" x14ac:dyDescent="0.2">
      <c r="A15" s="24">
        <v>8</v>
      </c>
      <c r="B15" s="23" t="s">
        <v>70</v>
      </c>
      <c r="C15" s="23" t="s">
        <v>71</v>
      </c>
      <c r="D15" s="24" t="s">
        <v>20</v>
      </c>
      <c r="E15" s="34">
        <v>380</v>
      </c>
      <c r="F15" s="11">
        <v>770.34</v>
      </c>
      <c r="G15" s="11">
        <f t="shared" si="0"/>
        <v>292729.2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s="2" customFormat="1" ht="36" x14ac:dyDescent="0.2">
      <c r="A16" s="24">
        <v>9</v>
      </c>
      <c r="B16" s="23" t="s">
        <v>41</v>
      </c>
      <c r="C16" s="23" t="s">
        <v>41</v>
      </c>
      <c r="D16" s="24" t="s">
        <v>19</v>
      </c>
      <c r="E16" s="34">
        <v>500</v>
      </c>
      <c r="F16" s="11">
        <v>22.94</v>
      </c>
      <c r="G16" s="11">
        <f t="shared" si="0"/>
        <v>11470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2" customFormat="1" ht="36" x14ac:dyDescent="0.2">
      <c r="A17" s="24">
        <v>10</v>
      </c>
      <c r="B17" s="23" t="s">
        <v>42</v>
      </c>
      <c r="C17" s="23" t="s">
        <v>43</v>
      </c>
      <c r="D17" s="24" t="s">
        <v>19</v>
      </c>
      <c r="E17" s="34">
        <v>20</v>
      </c>
      <c r="F17" s="11">
        <v>80.5</v>
      </c>
      <c r="G17" s="11">
        <f t="shared" si="0"/>
        <v>1610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2" customFormat="1" ht="36" x14ac:dyDescent="0.2">
      <c r="A18" s="24">
        <v>11</v>
      </c>
      <c r="B18" s="23" t="s">
        <v>44</v>
      </c>
      <c r="C18" s="23" t="s">
        <v>45</v>
      </c>
      <c r="D18" s="24" t="s">
        <v>20</v>
      </c>
      <c r="E18" s="34">
        <v>10</v>
      </c>
      <c r="F18" s="11">
        <v>1542</v>
      </c>
      <c r="G18" s="11">
        <f t="shared" si="0"/>
        <v>15420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2" customFormat="1" ht="24" customHeight="1" x14ac:dyDescent="0.2">
      <c r="A19" s="24">
        <v>12</v>
      </c>
      <c r="B19" s="23" t="s">
        <v>46</v>
      </c>
      <c r="C19" s="23" t="s">
        <v>47</v>
      </c>
      <c r="D19" s="24" t="s">
        <v>20</v>
      </c>
      <c r="E19" s="34">
        <v>280</v>
      </c>
      <c r="F19" s="11">
        <v>534.98</v>
      </c>
      <c r="G19" s="11">
        <f t="shared" si="0"/>
        <v>149794.4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2" customFormat="1" ht="14.25" customHeight="1" x14ac:dyDescent="0.2">
      <c r="A20" s="24">
        <v>13</v>
      </c>
      <c r="B20" s="23" t="s">
        <v>48</v>
      </c>
      <c r="C20" s="23" t="s">
        <v>49</v>
      </c>
      <c r="D20" s="24" t="s">
        <v>20</v>
      </c>
      <c r="E20" s="34">
        <v>2405</v>
      </c>
      <c r="F20" s="11">
        <v>95.58</v>
      </c>
      <c r="G20" s="11">
        <f t="shared" si="0"/>
        <v>229869.9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2" customFormat="1" ht="14.25" customHeight="1" x14ac:dyDescent="0.2">
      <c r="A21" s="42" t="s">
        <v>12</v>
      </c>
      <c r="B21" s="43"/>
      <c r="C21" s="43"/>
      <c r="D21" s="43"/>
      <c r="E21" s="43"/>
      <c r="F21" s="44"/>
      <c r="G21" s="26">
        <f>SUM(G22:G38)</f>
        <v>2812835.2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2" customFormat="1" ht="72" x14ac:dyDescent="0.2">
      <c r="A22" s="24">
        <v>14</v>
      </c>
      <c r="B22" s="23" t="s">
        <v>16</v>
      </c>
      <c r="C22" s="23" t="s">
        <v>50</v>
      </c>
      <c r="D22" s="24" t="s">
        <v>13</v>
      </c>
      <c r="E22" s="35">
        <v>1200</v>
      </c>
      <c r="F22" s="11">
        <v>265</v>
      </c>
      <c r="G22" s="11">
        <f t="shared" ref="G22:G38" si="1">E22*F22</f>
        <v>318000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49">
        <v>260</v>
      </c>
      <c r="S22" s="49">
        <v>312000</v>
      </c>
    </row>
    <row r="23" spans="1:19" s="2" customFormat="1" ht="409.5" x14ac:dyDescent="0.2">
      <c r="A23" s="24">
        <v>15</v>
      </c>
      <c r="B23" s="23" t="s">
        <v>14</v>
      </c>
      <c r="C23" s="23" t="s">
        <v>14</v>
      </c>
      <c r="D23" s="24" t="s">
        <v>13</v>
      </c>
      <c r="E23" s="35">
        <v>8</v>
      </c>
      <c r="F23" s="11">
        <v>36035.4</v>
      </c>
      <c r="G23" s="11">
        <f t="shared" si="1"/>
        <v>288283.2</v>
      </c>
      <c r="H23" s="11"/>
      <c r="I23" s="11"/>
      <c r="J23" s="53" t="s">
        <v>78</v>
      </c>
      <c r="K23" s="50"/>
      <c r="L23" s="11"/>
      <c r="M23" s="11"/>
      <c r="N23" s="11"/>
      <c r="O23" s="11"/>
      <c r="P23" s="11"/>
      <c r="Q23" s="11"/>
      <c r="R23" s="11"/>
      <c r="S23" s="11"/>
    </row>
    <row r="24" spans="1:19" s="2" customFormat="1" ht="409.5" x14ac:dyDescent="0.2">
      <c r="A24" s="24">
        <v>16</v>
      </c>
      <c r="B24" s="23" t="s">
        <v>15</v>
      </c>
      <c r="C24" s="23" t="s">
        <v>15</v>
      </c>
      <c r="D24" s="24" t="s">
        <v>13</v>
      </c>
      <c r="E24" s="35">
        <v>15</v>
      </c>
      <c r="F24" s="11">
        <v>75537</v>
      </c>
      <c r="G24" s="11">
        <f t="shared" si="1"/>
        <v>1133055</v>
      </c>
      <c r="H24" s="49">
        <v>48000</v>
      </c>
      <c r="I24" s="49">
        <v>720000</v>
      </c>
      <c r="J24" s="53" t="s">
        <v>78</v>
      </c>
      <c r="K24" s="50"/>
      <c r="L24" s="11"/>
      <c r="M24" s="11"/>
      <c r="N24" s="11"/>
      <c r="O24" s="11"/>
      <c r="P24" s="11"/>
      <c r="Q24" s="11"/>
      <c r="R24" s="11"/>
      <c r="S24" s="11"/>
    </row>
    <row r="25" spans="1:19" s="2" customFormat="1" ht="96" x14ac:dyDescent="0.2">
      <c r="A25" s="24">
        <v>17</v>
      </c>
      <c r="B25" s="23" t="s">
        <v>51</v>
      </c>
      <c r="C25" s="23" t="s">
        <v>52</v>
      </c>
      <c r="D25" s="24" t="s">
        <v>13</v>
      </c>
      <c r="E25" s="34">
        <v>3</v>
      </c>
      <c r="F25" s="11">
        <v>30600</v>
      </c>
      <c r="G25" s="11">
        <f t="shared" si="1"/>
        <v>91800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2" customFormat="1" ht="96" x14ac:dyDescent="0.2">
      <c r="A26" s="24">
        <v>18</v>
      </c>
      <c r="B26" s="23" t="s">
        <v>53</v>
      </c>
      <c r="C26" s="23" t="s">
        <v>54</v>
      </c>
      <c r="D26" s="24" t="s">
        <v>13</v>
      </c>
      <c r="E26" s="34">
        <v>3</v>
      </c>
      <c r="F26" s="11">
        <v>30600</v>
      </c>
      <c r="G26" s="11">
        <f t="shared" si="1"/>
        <v>91800</v>
      </c>
      <c r="H26" s="11"/>
      <c r="I26" s="11"/>
      <c r="J26" s="11"/>
      <c r="K26" s="11"/>
      <c r="L26" s="11"/>
      <c r="M26" s="11"/>
      <c r="N26" s="49">
        <v>30000</v>
      </c>
      <c r="O26" s="49">
        <v>90000</v>
      </c>
      <c r="P26" s="11"/>
      <c r="Q26" s="11"/>
      <c r="R26" s="11"/>
      <c r="S26" s="11"/>
    </row>
    <row r="27" spans="1:19" s="2" customFormat="1" ht="96" x14ac:dyDescent="0.2">
      <c r="A27" s="24">
        <v>19</v>
      </c>
      <c r="B27" s="23" t="s">
        <v>55</v>
      </c>
      <c r="C27" s="23" t="s">
        <v>56</v>
      </c>
      <c r="D27" s="24" t="s">
        <v>13</v>
      </c>
      <c r="E27" s="34">
        <v>3</v>
      </c>
      <c r="F27" s="11">
        <v>30600</v>
      </c>
      <c r="G27" s="11">
        <f t="shared" si="1"/>
        <v>91800</v>
      </c>
      <c r="H27" s="11"/>
      <c r="I27" s="11"/>
      <c r="J27" s="11"/>
      <c r="K27" s="11"/>
      <c r="L27" s="11"/>
      <c r="M27" s="11"/>
      <c r="N27" s="49">
        <v>30000</v>
      </c>
      <c r="O27" s="49">
        <v>90000</v>
      </c>
      <c r="P27" s="11"/>
      <c r="Q27" s="11"/>
      <c r="R27" s="11"/>
      <c r="S27" s="11"/>
    </row>
    <row r="28" spans="1:19" s="2" customFormat="1" ht="36" x14ac:dyDescent="0.2">
      <c r="A28" s="24">
        <v>20</v>
      </c>
      <c r="B28" s="23" t="s">
        <v>25</v>
      </c>
      <c r="C28" s="23" t="s">
        <v>25</v>
      </c>
      <c r="D28" s="24" t="s">
        <v>13</v>
      </c>
      <c r="E28" s="34">
        <v>245</v>
      </c>
      <c r="F28" s="11">
        <v>187</v>
      </c>
      <c r="G28" s="11">
        <f t="shared" si="1"/>
        <v>45815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2" customFormat="1" ht="24" x14ac:dyDescent="0.2">
      <c r="A29" s="24">
        <v>21</v>
      </c>
      <c r="B29" s="23" t="s">
        <v>57</v>
      </c>
      <c r="C29" s="23" t="s">
        <v>23</v>
      </c>
      <c r="D29" s="24" t="s">
        <v>13</v>
      </c>
      <c r="E29" s="34">
        <v>380</v>
      </c>
      <c r="F29" s="11">
        <v>105</v>
      </c>
      <c r="G29" s="11">
        <f t="shared" si="1"/>
        <v>39900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2" customFormat="1" ht="36" x14ac:dyDescent="0.2">
      <c r="A30" s="24">
        <v>22</v>
      </c>
      <c r="B30" s="23" t="s">
        <v>30</v>
      </c>
      <c r="C30" s="23" t="s">
        <v>58</v>
      </c>
      <c r="D30" s="24" t="s">
        <v>24</v>
      </c>
      <c r="E30" s="34">
        <v>5</v>
      </c>
      <c r="F30" s="11">
        <v>341</v>
      </c>
      <c r="G30" s="11">
        <f t="shared" si="1"/>
        <v>1705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2" customFormat="1" ht="24" x14ac:dyDescent="0.2">
      <c r="A31" s="24">
        <v>23</v>
      </c>
      <c r="B31" s="23" t="s">
        <v>28</v>
      </c>
      <c r="C31" s="23" t="s">
        <v>28</v>
      </c>
      <c r="D31" s="24" t="s">
        <v>13</v>
      </c>
      <c r="E31" s="34">
        <v>350</v>
      </c>
      <c r="F31" s="11">
        <v>79</v>
      </c>
      <c r="G31" s="11">
        <f t="shared" si="1"/>
        <v>27650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2" customFormat="1" ht="24" x14ac:dyDescent="0.2">
      <c r="A32" s="24">
        <v>24</v>
      </c>
      <c r="B32" s="23" t="s">
        <v>29</v>
      </c>
      <c r="C32" s="23" t="s">
        <v>59</v>
      </c>
      <c r="D32" s="24" t="s">
        <v>24</v>
      </c>
      <c r="E32" s="34">
        <v>30</v>
      </c>
      <c r="F32" s="11">
        <v>145</v>
      </c>
      <c r="G32" s="11">
        <f t="shared" si="1"/>
        <v>4350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2" customFormat="1" ht="24" x14ac:dyDescent="0.2">
      <c r="A33" s="24">
        <v>25</v>
      </c>
      <c r="B33" s="23" t="s">
        <v>27</v>
      </c>
      <c r="C33" s="23" t="s">
        <v>27</v>
      </c>
      <c r="D33" s="24" t="s">
        <v>13</v>
      </c>
      <c r="E33" s="34">
        <v>300</v>
      </c>
      <c r="F33" s="11">
        <v>17</v>
      </c>
      <c r="G33" s="11">
        <f t="shared" si="1"/>
        <v>5100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2" customFormat="1" ht="108" x14ac:dyDescent="0.2">
      <c r="A34" s="24">
        <v>26</v>
      </c>
      <c r="B34" s="23" t="s">
        <v>17</v>
      </c>
      <c r="C34" s="23" t="s">
        <v>60</v>
      </c>
      <c r="D34" s="24" t="s">
        <v>18</v>
      </c>
      <c r="E34" s="34">
        <v>50</v>
      </c>
      <c r="F34" s="11">
        <v>3171.54</v>
      </c>
      <c r="G34" s="11">
        <f t="shared" si="1"/>
        <v>158577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2" customFormat="1" ht="36" x14ac:dyDescent="0.2">
      <c r="A35" s="24">
        <v>27</v>
      </c>
      <c r="B35" s="23" t="s">
        <v>61</v>
      </c>
      <c r="C35" s="23" t="s">
        <v>61</v>
      </c>
      <c r="D35" s="24" t="s">
        <v>24</v>
      </c>
      <c r="E35" s="34">
        <v>200</v>
      </c>
      <c r="F35" s="11">
        <v>625</v>
      </c>
      <c r="G35" s="11">
        <f t="shared" si="1"/>
        <v>125000</v>
      </c>
      <c r="H35" s="11"/>
      <c r="I35" s="11"/>
      <c r="J35" s="11"/>
      <c r="K35" s="11"/>
      <c r="L35" s="50">
        <v>500</v>
      </c>
      <c r="M35" s="50">
        <v>100000</v>
      </c>
      <c r="N35" s="50"/>
      <c r="O35" s="50"/>
      <c r="P35" s="51">
        <v>470</v>
      </c>
      <c r="Q35" s="51">
        <v>94000</v>
      </c>
      <c r="R35" s="11"/>
      <c r="S35" s="11"/>
    </row>
    <row r="36" spans="1:19" s="2" customFormat="1" ht="72" x14ac:dyDescent="0.2">
      <c r="A36" s="24">
        <v>28</v>
      </c>
      <c r="B36" s="23" t="s">
        <v>62</v>
      </c>
      <c r="C36" s="23" t="s">
        <v>63</v>
      </c>
      <c r="D36" s="24" t="s">
        <v>24</v>
      </c>
      <c r="E36" s="34">
        <v>10</v>
      </c>
      <c r="F36" s="11">
        <v>4500</v>
      </c>
      <c r="G36" s="11">
        <f t="shared" si="1"/>
        <v>45000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2" customFormat="1" ht="36" x14ac:dyDescent="0.2">
      <c r="A37" s="24">
        <v>29</v>
      </c>
      <c r="B37" s="23" t="s">
        <v>64</v>
      </c>
      <c r="C37" s="23" t="s">
        <v>64</v>
      </c>
      <c r="D37" s="24" t="s">
        <v>26</v>
      </c>
      <c r="E37" s="34">
        <v>10</v>
      </c>
      <c r="F37" s="11">
        <v>28000</v>
      </c>
      <c r="G37" s="11">
        <f t="shared" si="1"/>
        <v>280000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2" customFormat="1" ht="48.75" customHeight="1" x14ac:dyDescent="0.2">
      <c r="A38" s="24">
        <v>30</v>
      </c>
      <c r="B38" s="21" t="s">
        <v>65</v>
      </c>
      <c r="C38" s="21" t="s">
        <v>66</v>
      </c>
      <c r="D38" s="13" t="s">
        <v>13</v>
      </c>
      <c r="E38" s="22">
        <v>10</v>
      </c>
      <c r="F38" s="11">
        <v>6500</v>
      </c>
      <c r="G38" s="11">
        <f t="shared" si="1"/>
        <v>65000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5" customFormat="1" ht="13.5" customHeight="1" x14ac:dyDescent="0.2">
      <c r="A39" s="3"/>
      <c r="B39" s="15" t="s">
        <v>10</v>
      </c>
      <c r="C39" s="30"/>
      <c r="D39" s="4"/>
      <c r="E39" s="36"/>
      <c r="F39" s="18"/>
      <c r="G39" s="31">
        <f>G6+G9+G21</f>
        <v>5026728.2300000004</v>
      </c>
      <c r="H39" s="52"/>
      <c r="I39" s="46">
        <v>720000</v>
      </c>
      <c r="J39" s="52"/>
      <c r="K39" s="52"/>
      <c r="L39" s="52"/>
      <c r="M39" s="52"/>
      <c r="N39" s="52"/>
      <c r="O39" s="52">
        <v>180000</v>
      </c>
      <c r="P39" s="52"/>
      <c r="Q39" s="52">
        <v>94000</v>
      </c>
      <c r="R39" s="52"/>
      <c r="S39" s="52">
        <f>S22</f>
        <v>312000</v>
      </c>
    </row>
    <row r="40" spans="1:19" ht="9.75" customHeight="1" x14ac:dyDescent="0.2">
      <c r="A40" s="6"/>
      <c r="B40" s="16"/>
      <c r="C40" s="7"/>
      <c r="D40" s="8"/>
      <c r="E40" s="37"/>
      <c r="F40" s="19"/>
      <c r="G40" s="25"/>
    </row>
    <row r="41" spans="1:19" x14ac:dyDescent="0.2">
      <c r="A41" s="40" t="s">
        <v>8</v>
      </c>
      <c r="B41" s="40"/>
      <c r="C41" s="40"/>
      <c r="D41" s="40"/>
      <c r="E41" s="40"/>
      <c r="F41" s="40"/>
      <c r="G41" s="40"/>
    </row>
    <row r="42" spans="1:19" s="9" customFormat="1" ht="39.75" customHeight="1" x14ac:dyDescent="0.2">
      <c r="A42" s="39" t="s">
        <v>11</v>
      </c>
      <c r="B42" s="39"/>
      <c r="C42" s="39"/>
      <c r="D42" s="39"/>
      <c r="E42" s="39"/>
      <c r="F42" s="39"/>
      <c r="G42" s="39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4" spans="1:19" x14ac:dyDescent="0.2">
      <c r="B44" s="14" t="s">
        <v>89</v>
      </c>
      <c r="D44" s="1"/>
      <c r="E44" s="54"/>
      <c r="F44" s="55"/>
      <c r="G44" s="56" t="s">
        <v>90</v>
      </c>
    </row>
    <row r="45" spans="1:19" x14ac:dyDescent="0.2">
      <c r="D45" s="1"/>
      <c r="E45" s="54"/>
      <c r="F45" s="55"/>
      <c r="G45" s="56"/>
    </row>
    <row r="46" spans="1:19" x14ac:dyDescent="0.2">
      <c r="B46" s="14" t="s">
        <v>91</v>
      </c>
      <c r="D46" s="1"/>
      <c r="E46" s="54"/>
      <c r="F46" s="55"/>
      <c r="G46" s="56" t="s">
        <v>92</v>
      </c>
    </row>
  </sheetData>
  <mergeCells count="6">
    <mergeCell ref="A42:G42"/>
    <mergeCell ref="A41:G41"/>
    <mergeCell ref="A4:G4"/>
    <mergeCell ref="A9:F9"/>
    <mergeCell ref="A21:F21"/>
    <mergeCell ref="A6:F6"/>
  </mergeCells>
  <pageMargins left="0.19685039370078741" right="0.19685039370078741" top="0.74803149606299213" bottom="0.74803149606299213" header="0.31496062992125984" footer="0.31496062992125984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2024-08-22T11:04:16Z</cp:lastPrinted>
  <dcterms:created xsi:type="dcterms:W3CDTF">2019-03-11T10:08:28Z</dcterms:created>
  <dcterms:modified xsi:type="dcterms:W3CDTF">2024-09-04T12:30:29Z</dcterms:modified>
</cp:coreProperties>
</file>