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5\Протокола\"/>
    </mc:Choice>
  </mc:AlternateContent>
  <bookViews>
    <workbookView xWindow="0" yWindow="0" windowWidth="28800" windowHeight="1201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МИ'!$A$1:$Q$22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calcOnSave="0"/>
</workbook>
</file>

<file path=xl/calcChain.xml><?xml version="1.0" encoding="utf-8"?>
<calcChain xmlns="http://schemas.openxmlformats.org/spreadsheetml/2006/main">
  <c r="I14" i="1" l="1"/>
  <c r="M14" i="1"/>
  <c r="Q10" i="1" l="1"/>
  <c r="O11" i="1"/>
  <c r="O10" i="1"/>
  <c r="M11" i="1"/>
  <c r="M10" i="1"/>
  <c r="K12" i="1"/>
  <c r="I11" i="1"/>
  <c r="I13" i="1"/>
  <c r="I9" i="1"/>
  <c r="Q14" i="1" l="1"/>
  <c r="K14" i="1" l="1"/>
  <c r="G8" i="1" l="1"/>
  <c r="G6" i="1"/>
  <c r="G14" i="1" s="1"/>
</calcChain>
</file>

<file path=xl/sharedStrings.xml><?xml version="1.0" encoding="utf-8"?>
<sst xmlns="http://schemas.openxmlformats.org/spreadsheetml/2006/main" count="47" uniqueCount="41">
  <si>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</si>
  <si>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</si>
  <si>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</si>
  <si>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</si>
  <si>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</si>
  <si>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</si>
  <si>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</si>
  <si>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</si>
  <si>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</si>
  <si>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</si>
  <si>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</si>
  <si>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</si>
  <si>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</si>
  <si>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</si>
  <si>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 xml:space="preserve">Специалист по государственным закупкам </t>
  </si>
  <si>
    <t>Кушкумбаева Р.К.</t>
  </si>
  <si>
    <t>Лекарственные средства</t>
  </si>
  <si>
    <t>Этанол, раствор 70 % 100 мл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</si>
  <si>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</si>
  <si>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</si>
  <si>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</si>
  <si>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Канюля/катетер внутривенный периферический c инъекционным клапаном, размерами: 20G</t>
  </si>
  <si>
    <t>Канюля/катетер внутривенный периферический c инъекционным клапаном. Состоит из трубки иглы, трубки катетера, канюли катетера инъекционного клапана, канюли иглы, камеры возврата крови, заглушки, с иглой размерами: 20G</t>
  </si>
  <si>
    <t>Комплект для кислородной терапии (назальные кислородные канюли, размер L)</t>
  </si>
  <si>
    <t>Нить хирургический капрон, нерассасывающая №5, 20метр, стерильный</t>
  </si>
  <si>
    <t>Индикатор химический одноразовый для контроля процесса паровой стерилизации класса 4 типа А для использования внутри и снаружи упаковки, в упаковке по 1000 штук</t>
  </si>
  <si>
    <t>Индикатор химический одноразовый для контроля процесса паровой стерилизации класса 4 типа А: 121 град. С - 20 мин.,126 град. С- 10 мин. и 134 град-5 мин. Индикаторы соответствуют классу 4 (многопеременные индикаторы) ГОСТ ISO 11140-1-2011. Многопеременные индикаторы стерилизации реагируют на две или более критических переменных Представлены в виде полосок или бумажных дисков, наклеенных на ленту. Размещаются внутри или снаружи упаковки в гравитационных и форвакуумных стерилизаторах. Цвет индикатора не подвергшегося стерилизации светло песочный, после проведенной стерилизации принимаю т от светло коричневого до темно коричневого цвета. Индикаторы поставляются: − Упаковка в виде твердого конверта А4 с пакетом: защищает от влаги, солнечных лучей, механических повреждений и деформации. Вскрытие конверта одним движением руки (не требует ножниц).  В упаковке 1000шт. на листах, разделенных перфорацией. В каждую упаковку вложена форма 257у –«Журнал контроля работы стерилизаторов воздушного, парового (автоклава)».</t>
  </si>
  <si>
    <t>упаковка</t>
  </si>
  <si>
    <t>И.о. руководителя ОГЗ и ЮС</t>
  </si>
  <si>
    <t>Медынина Е.И.</t>
  </si>
  <si>
    <t>ТОО "NERA-PHARM" Цена</t>
  </si>
  <si>
    <t>ТОО "NERA-PHARM" Сумма</t>
  </si>
  <si>
    <t>ТОО "RuMa Farm" Цена</t>
  </si>
  <si>
    <t>ТОО "RuMa Farm" Сумма</t>
  </si>
  <si>
    <t>ТОО "Центр Медицинской Техники" Сумма</t>
  </si>
  <si>
    <t>ТОО "Центр Медицинской Техники" Цена</t>
  </si>
  <si>
    <t>к протоколу 2 от 17.01.2025г.</t>
  </si>
  <si>
    <t>ТОО "Атлант Компани" Цена</t>
  </si>
  <si>
    <t>ТОО "Атлант Компани"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</si>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</sst>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50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1" applyFont="1" applyFill="1" applyBorder="1"/>
    <xf numFmtId="0" fontId="7" fillId="0" borderId="2" xfId="1" applyFont="1" applyFill="1" applyBorder="1" applyAlignment="1">
      <alignment horizontal="left" vertical="center" wrapText="1"/>
    </xf>
    <xf numFmtId="0" fontId="8" fillId="0" borderId="2" xfId="5" applyFont="1" applyFill="1" applyBorder="1" applyAlignment="1">
      <alignment horizontal="left" vertical="top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  <xf numFmtId="164" fontId="7" fillId="2" borderId="2" xfId="19" applyFont="1" applyFill="1" applyBorder="1" applyAlignment="1">
      <alignment horizontal="right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view="pageBreakPreview" zoomScaleSheetLayoutView="100" workbookViewId="0">
      <selection activeCell="H5" sqref="H5:I5"/>
    </sheetView>
  </sheetViews>
  <sheetFormatPr defaultColWidth="8.85546875" defaultRowHeight="12" x14ac:dyDescent="0.2"/>
  <cols>
    <col min="1" max="1" width="6.42578125" style="1" customWidth="1"/>
    <col min="2" max="2" width="40.5703125" style="11" customWidth="1"/>
    <col min="3" max="3" width="58.85546875" style="1" customWidth="1"/>
    <col min="4" max="4" width="13.28515625" style="1" customWidth="1"/>
    <col min="5" max="5" width="15.42578125" style="16" customWidth="1"/>
    <col min="6" max="6" width="13.28515625" style="20" customWidth="1"/>
    <col min="7" max="9" width="17.85546875" style="23" customWidth="1"/>
    <col min="10" max="10" width="20.28515625" style="1" customWidth="1"/>
    <col min="11" max="11" width="17.85546875" style="1" customWidth="1"/>
    <col min="12" max="12" width="15.28515625" style="1" customWidth="1"/>
    <col min="13" max="15" width="15.42578125" style="1" customWidth="1"/>
    <col min="16" max="16" width="16.28515625" style="1" customWidth="1"/>
    <col min="17" max="17" width="17.28515625" style="1" customWidth="1"/>
    <col min="18" max="16384" width="8.85546875" style="1"/>
  </cols>
  <sheetData>
    <row r="1" spans="1:17" x14ac:dyDescent="0.2">
      <c r="E1" s="10" t="s">
        <v>0</v>
      </c>
      <c r="F1" s="17"/>
    </row>
    <row r="2" spans="1:17" x14ac:dyDescent="0.2">
      <c r="E2" s="10" t="s">
        <v>36</v>
      </c>
      <c r="F2" s="17"/>
    </row>
    <row r="4" spans="1:17" s="2" customFormat="1" ht="15.75" customHeight="1" x14ac:dyDescent="0.2">
      <c r="A4" s="48" t="s">
        <v>1</v>
      </c>
      <c r="B4" s="48"/>
      <c r="C4" s="48"/>
      <c r="D4" s="48"/>
      <c r="E4" s="48"/>
      <c r="F4" s="48"/>
      <c r="G4" s="48"/>
      <c r="H4" s="35"/>
      <c r="I4" s="35"/>
    </row>
    <row r="5" spans="1:17" s="2" customFormat="1" ht="40.5" customHeight="1" x14ac:dyDescent="0.2">
      <c r="A5" s="36" t="s">
        <v>2</v>
      </c>
      <c r="B5" s="36" t="s">
        <v>3</v>
      </c>
      <c r="C5" s="36" t="s">
        <v>9</v>
      </c>
      <c r="D5" s="36" t="s">
        <v>4</v>
      </c>
      <c r="E5" s="36" t="s">
        <v>5</v>
      </c>
      <c r="F5" s="9" t="s">
        <v>6</v>
      </c>
      <c r="G5" s="36" t="s">
        <v>7</v>
      </c>
      <c r="H5" s="45" t="s">
        <v>30</v>
      </c>
      <c r="I5" s="45" t="s">
        <v>31</v>
      </c>
      <c r="J5" s="45" t="s">
        <v>32</v>
      </c>
      <c r="K5" s="45" t="s">
        <v>33</v>
      </c>
      <c r="L5" s="45" t="s">
        <v>35</v>
      </c>
      <c r="M5" s="45" t="s">
        <v>34</v>
      </c>
      <c r="N5" s="42" t="s">
        <v>37</v>
      </c>
      <c r="O5" s="42" t="s">
        <v>38</v>
      </c>
      <c r="P5" s="45" t="s">
        <v>39</v>
      </c>
      <c r="Q5" s="45" t="s">
        <v>40</v>
      </c>
    </row>
    <row r="6" spans="1:17" s="2" customFormat="1" ht="14.25" customHeight="1" x14ac:dyDescent="0.2">
      <c r="A6" s="49" t="s">
        <v>16</v>
      </c>
      <c r="B6" s="49"/>
      <c r="C6" s="49"/>
      <c r="D6" s="49"/>
      <c r="E6" s="49"/>
      <c r="F6" s="49"/>
      <c r="G6" s="22">
        <f>SUM(G7)</f>
        <v>606455.1</v>
      </c>
      <c r="H6" s="22"/>
      <c r="I6" s="22"/>
      <c r="J6" s="38"/>
      <c r="K6" s="38"/>
      <c r="L6" s="38"/>
      <c r="M6" s="38"/>
      <c r="N6" s="22"/>
      <c r="O6" s="22"/>
      <c r="P6" s="22"/>
      <c r="Q6" s="22"/>
    </row>
    <row r="7" spans="1:17" s="2" customFormat="1" ht="27.75" customHeight="1" x14ac:dyDescent="0.2">
      <c r="A7" s="36">
        <v>1</v>
      </c>
      <c r="B7" s="39" t="s">
        <v>17</v>
      </c>
      <c r="C7" s="39" t="s">
        <v>17</v>
      </c>
      <c r="D7" s="27" t="s">
        <v>18</v>
      </c>
      <c r="E7" s="28">
        <v>6345</v>
      </c>
      <c r="F7" s="29">
        <v>95.58</v>
      </c>
      <c r="G7" s="30">
        <v>606455.1</v>
      </c>
      <c r="H7" s="30"/>
      <c r="I7" s="30"/>
      <c r="J7" s="37"/>
      <c r="K7" s="30"/>
      <c r="L7" s="30"/>
      <c r="M7" s="30"/>
      <c r="N7" s="30"/>
      <c r="O7" s="30"/>
      <c r="P7" s="30"/>
      <c r="Q7" s="30"/>
    </row>
    <row r="8" spans="1:17" s="2" customFormat="1" ht="12.75" customHeight="1" x14ac:dyDescent="0.2">
      <c r="A8" s="49" t="s">
        <v>12</v>
      </c>
      <c r="B8" s="49"/>
      <c r="C8" s="49"/>
      <c r="D8" s="49"/>
      <c r="E8" s="49"/>
      <c r="F8" s="49"/>
      <c r="G8" s="41">
        <f>SUM(G9:G13)</f>
        <v>4659875</v>
      </c>
      <c r="H8" s="30"/>
      <c r="I8" s="30"/>
      <c r="J8" s="37"/>
      <c r="K8" s="30"/>
      <c r="L8" s="30"/>
      <c r="M8" s="30"/>
      <c r="N8" s="30"/>
      <c r="O8" s="30"/>
      <c r="P8" s="30"/>
      <c r="Q8" s="30"/>
    </row>
    <row r="9" spans="1:17" s="2" customFormat="1" ht="48" x14ac:dyDescent="0.2">
      <c r="A9" s="36">
        <v>2</v>
      </c>
      <c r="B9" s="39" t="s">
        <v>19</v>
      </c>
      <c r="C9" s="39" t="s">
        <v>20</v>
      </c>
      <c r="D9" s="27" t="s">
        <v>13</v>
      </c>
      <c r="E9" s="28">
        <v>2900</v>
      </c>
      <c r="F9" s="29">
        <v>265</v>
      </c>
      <c r="G9" s="29">
        <v>768500</v>
      </c>
      <c r="H9" s="44">
        <v>95</v>
      </c>
      <c r="I9" s="44">
        <f>H9*E9</f>
        <v>275500</v>
      </c>
      <c r="J9" s="29"/>
      <c r="K9" s="29"/>
      <c r="L9" s="29"/>
      <c r="M9" s="29"/>
      <c r="N9" s="29"/>
      <c r="O9" s="29"/>
      <c r="P9" s="29"/>
      <c r="Q9" s="29"/>
    </row>
    <row r="10" spans="1:17" s="2" customFormat="1" ht="48" x14ac:dyDescent="0.2">
      <c r="A10" s="36">
        <v>3</v>
      </c>
      <c r="B10" s="31" t="s">
        <v>21</v>
      </c>
      <c r="C10" s="32" t="s">
        <v>22</v>
      </c>
      <c r="D10" s="27" t="s">
        <v>13</v>
      </c>
      <c r="E10" s="28">
        <v>2500</v>
      </c>
      <c r="F10" s="29">
        <v>77.19</v>
      </c>
      <c r="G10" s="30">
        <v>192975</v>
      </c>
      <c r="H10" s="30"/>
      <c r="I10" s="29"/>
      <c r="J10" s="30"/>
      <c r="K10" s="30"/>
      <c r="L10" s="30">
        <v>77</v>
      </c>
      <c r="M10" s="30">
        <f>L10*E10</f>
        <v>192500</v>
      </c>
      <c r="N10" s="30">
        <v>73.599999999999994</v>
      </c>
      <c r="O10" s="30">
        <f>N10*E10</f>
        <v>184000</v>
      </c>
      <c r="P10" s="43">
        <v>71.69</v>
      </c>
      <c r="Q10" s="43">
        <f>P10*E10</f>
        <v>179225</v>
      </c>
    </row>
    <row r="11" spans="1:17" s="2" customFormat="1" ht="24" x14ac:dyDescent="0.2">
      <c r="A11" s="36">
        <v>4</v>
      </c>
      <c r="B11" s="31" t="s">
        <v>23</v>
      </c>
      <c r="C11" s="32" t="s">
        <v>23</v>
      </c>
      <c r="D11" s="27" t="s">
        <v>13</v>
      </c>
      <c r="E11" s="28">
        <v>540</v>
      </c>
      <c r="F11" s="29">
        <v>960</v>
      </c>
      <c r="G11" s="30">
        <v>518400</v>
      </c>
      <c r="H11" s="30">
        <v>352</v>
      </c>
      <c r="I11" s="29">
        <f t="shared" ref="I11:I13" si="0">H11*E11</f>
        <v>190080</v>
      </c>
      <c r="J11" s="30"/>
      <c r="K11" s="30"/>
      <c r="L11" s="43">
        <v>270</v>
      </c>
      <c r="M11" s="43">
        <f>L11*E11</f>
        <v>145800</v>
      </c>
      <c r="N11" s="30">
        <v>466.5</v>
      </c>
      <c r="O11" s="30">
        <f>N11*E11</f>
        <v>251910</v>
      </c>
      <c r="P11" s="30"/>
      <c r="Q11" s="30"/>
    </row>
    <row r="12" spans="1:17" s="2" customFormat="1" ht="24" x14ac:dyDescent="0.2">
      <c r="A12" s="36">
        <v>5</v>
      </c>
      <c r="B12" s="31" t="s">
        <v>24</v>
      </c>
      <c r="C12" s="32" t="s">
        <v>24</v>
      </c>
      <c r="D12" s="27" t="s">
        <v>13</v>
      </c>
      <c r="E12" s="28">
        <v>2600</v>
      </c>
      <c r="F12" s="29">
        <v>1100</v>
      </c>
      <c r="G12" s="30">
        <v>2860000</v>
      </c>
      <c r="H12" s="30"/>
      <c r="I12" s="29"/>
      <c r="J12" s="43">
        <v>1100</v>
      </c>
      <c r="K12" s="43">
        <f>J12*E12</f>
        <v>2860000</v>
      </c>
      <c r="L12" s="30"/>
      <c r="M12" s="30"/>
      <c r="N12" s="30"/>
      <c r="O12" s="30"/>
      <c r="P12" s="30"/>
      <c r="Q12" s="30"/>
    </row>
    <row r="13" spans="1:17" s="2" customFormat="1" ht="192" x14ac:dyDescent="0.2">
      <c r="A13" s="36">
        <v>6</v>
      </c>
      <c r="B13" s="31" t="s">
        <v>25</v>
      </c>
      <c r="C13" s="32" t="s">
        <v>26</v>
      </c>
      <c r="D13" s="27" t="s">
        <v>27</v>
      </c>
      <c r="E13" s="28">
        <v>40</v>
      </c>
      <c r="F13" s="29">
        <v>8000</v>
      </c>
      <c r="G13" s="30">
        <v>320000</v>
      </c>
      <c r="H13" s="43">
        <v>6545</v>
      </c>
      <c r="I13" s="44">
        <f t="shared" si="0"/>
        <v>261800</v>
      </c>
      <c r="J13" s="30"/>
      <c r="K13" s="30"/>
      <c r="L13" s="30"/>
      <c r="M13" s="30"/>
      <c r="N13" s="30"/>
      <c r="O13" s="30"/>
      <c r="P13" s="30"/>
      <c r="Q13" s="30"/>
    </row>
    <row r="14" spans="1:17" s="4" customFormat="1" ht="13.5" customHeight="1" x14ac:dyDescent="0.2">
      <c r="A14" s="21"/>
      <c r="B14" s="12" t="s">
        <v>10</v>
      </c>
      <c r="C14" s="40"/>
      <c r="D14" s="3"/>
      <c r="E14" s="14"/>
      <c r="F14" s="18"/>
      <c r="G14" s="24">
        <f>SUM(G6+G8)</f>
        <v>5266330.0999999996</v>
      </c>
      <c r="H14" s="24"/>
      <c r="I14" s="24">
        <f>I9+I13</f>
        <v>537300</v>
      </c>
      <c r="J14" s="24"/>
      <c r="K14" s="24">
        <f>SUM(K6:K13)</f>
        <v>2860000</v>
      </c>
      <c r="L14" s="24"/>
      <c r="M14" s="24">
        <f>M11</f>
        <v>145800</v>
      </c>
      <c r="N14" s="24"/>
      <c r="O14" s="24"/>
      <c r="P14" s="24"/>
      <c r="Q14" s="24">
        <f>SUM(Q6:Q13)</f>
        <v>179225</v>
      </c>
    </row>
    <row r="15" spans="1:17" ht="9.75" customHeight="1" x14ac:dyDescent="0.2">
      <c r="A15" s="5"/>
      <c r="B15" s="13"/>
      <c r="C15" s="6"/>
      <c r="D15" s="7"/>
      <c r="E15" s="15"/>
      <c r="F15" s="19"/>
      <c r="G15" s="25"/>
      <c r="H15" s="25"/>
      <c r="I15" s="25"/>
    </row>
    <row r="16" spans="1:17" x14ac:dyDescent="0.2">
      <c r="A16" s="47" t="s">
        <v>8</v>
      </c>
      <c r="B16" s="47"/>
      <c r="C16" s="47"/>
      <c r="D16" s="47"/>
      <c r="E16" s="47"/>
      <c r="F16" s="47"/>
      <c r="G16" s="47"/>
      <c r="H16" s="34"/>
      <c r="I16" s="34"/>
    </row>
    <row r="17" spans="1:9" s="8" customFormat="1" ht="39.75" customHeight="1" x14ac:dyDescent="0.2">
      <c r="A17" s="46" t="s">
        <v>11</v>
      </c>
      <c r="B17" s="46"/>
      <c r="C17" s="46"/>
      <c r="D17" s="46"/>
      <c r="E17" s="46"/>
      <c r="F17" s="46"/>
      <c r="G17" s="46"/>
      <c r="H17" s="33"/>
      <c r="I17" s="33"/>
    </row>
    <row r="18" spans="1:9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9" x14ac:dyDescent="0.2">
      <c r="B19" s="11" t="s">
        <v>28</v>
      </c>
      <c r="G19" s="23" t="s">
        <v>29</v>
      </c>
    </row>
    <row r="21" spans="1:9" x14ac:dyDescent="0.2">
      <c r="B21" s="11" t="s">
        <v>14</v>
      </c>
      <c r="G21" s="23" t="s">
        <v>15</v>
      </c>
    </row>
  </sheetData>
  <mergeCells count="5">
    <mergeCell ref="A17:G17"/>
    <mergeCell ref="A16:G16"/>
    <mergeCell ref="A4:G4"/>
    <mergeCell ref="A6:F6"/>
    <mergeCell ref="A8:F8"/>
  </mergeCells>
  <pageMargins left="0.19685039370078741" right="0.19685039370078741" top="0.74803149606299213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2025-01-17T04:25:30Z</dcterms:modified>
</cp:coreProperties>
</file>